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filterPrivacy="1"/>
  <xr:revisionPtr revIDLastSave="0" documentId="13_ncr:1_{67F2208D-E75C-4D9A-A07E-C10BCE6DFF07}" xr6:coauthVersionLast="47" xr6:coauthVersionMax="47" xr10:uidLastSave="{00000000-0000-0000-0000-000000000000}"/>
  <bookViews>
    <workbookView xWindow="-120" yWindow="-120" windowWidth="29040" windowHeight="15720" xr2:uid="{C825ADF9-9571-48D2-92A6-104E47D576D4}"/>
  </bookViews>
  <sheets>
    <sheet name="Portada" sheetId="1" r:id="rId1"/>
    <sheet name="Índice" sheetId="4" r:id="rId2"/>
    <sheet name="P3" sheetId="7" r:id="rId3"/>
    <sheet name="P5" sheetId="8" r:id="rId4"/>
    <sheet name="P6" sheetId="9" r:id="rId5"/>
    <sheet name="P7" sheetId="10" r:id="rId6"/>
    <sheet name="P8" sheetId="11" r:id="rId7"/>
    <sheet name="P9" sheetId="12" r:id="rId8"/>
    <sheet name="P10" sheetId="13" r:id="rId9"/>
    <sheet name="P11" sheetId="14" r:id="rId10"/>
    <sheet name="P12" sheetId="16" r:id="rId11"/>
    <sheet name="P13" sheetId="17" r:id="rId12"/>
    <sheet name="P14" sheetId="18" r:id="rId13"/>
    <sheet name="P16-Anexo" sheetId="20" r:id="rId14"/>
  </sheets>
  <definedNames>
    <definedName name="_xlnm.Print_Area" localSheetId="1">Índice!$A$1:$M$54</definedName>
    <definedName name="_xlnm.Print_Area" localSheetId="8">'P10'!$A$1:$M$78</definedName>
    <definedName name="_xlnm.Print_Area" localSheetId="9">'P11'!$A$1:$M$78</definedName>
    <definedName name="_xlnm.Print_Area" localSheetId="10">'P12'!$A$1:$K$73</definedName>
    <definedName name="_xlnm.Print_Area" localSheetId="11">'P13'!$A$1:$O$41</definedName>
    <definedName name="_xlnm.Print_Area" localSheetId="12">'P14'!$A$1:$Q$75</definedName>
    <definedName name="_xlnm.Print_Area" localSheetId="13">'P16-Anexo'!$A$1:$M$58</definedName>
    <definedName name="_xlnm.Print_Area" localSheetId="2">'P3'!$A$1:$S$76</definedName>
    <definedName name="_xlnm.Print_Area" localSheetId="3">'P5'!$A$1:$K$73</definedName>
    <definedName name="_xlnm.Print_Area" localSheetId="4">'P6'!$A$1:$L$72</definedName>
    <definedName name="_xlnm.Print_Area" localSheetId="5">'P7'!$A$1:$L$72</definedName>
    <definedName name="_xlnm.Print_Area" localSheetId="6">'P8'!$A$1:$L$72</definedName>
    <definedName name="_xlnm.Print_Area" localSheetId="7">'P9'!$A$1:$M$77</definedName>
    <definedName name="_xlnm.Print_Area" localSheetId="0">Portada!$A$1:$K$57</definedName>
    <definedName name="_xlnm.Print_Titles" localSheetId="8">'P10'!$1:$12</definedName>
    <definedName name="_xlnm.Print_Titles" localSheetId="9">'P11'!$1:$12</definedName>
    <definedName name="_xlnm.Print_Titles" localSheetId="10">'P12'!$1:$13</definedName>
    <definedName name="_xlnm.Print_Titles" localSheetId="11">'P13'!$1:$14</definedName>
    <definedName name="_xlnm.Print_Titles" localSheetId="12">'P14'!$1:$12</definedName>
    <definedName name="_xlnm.Print_Titles" localSheetId="2">'P3'!$1:$12</definedName>
    <definedName name="_xlnm.Print_Titles" localSheetId="3">'P5'!$1:$13</definedName>
    <definedName name="_xlnm.Print_Titles" localSheetId="4">'P6'!$1:$13</definedName>
    <definedName name="_xlnm.Print_Titles" localSheetId="5">'P7'!$1:$13</definedName>
    <definedName name="_xlnm.Print_Titles" localSheetId="6">'P8'!$1:$13</definedName>
    <definedName name="_xlnm.Print_Titles" localSheetId="7">'P9'!$1:$12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4" i="13" l="1"/>
  <c r="F54" i="13"/>
  <c r="M54" i="13"/>
  <c r="H54" i="13"/>
  <c r="I54" i="13"/>
  <c r="J54" i="13"/>
  <c r="K54" i="13"/>
  <c r="L54" i="13"/>
  <c r="H15" i="16"/>
  <c r="Q56" i="18" l="1"/>
  <c r="P56" i="18"/>
  <c r="M46" i="14"/>
  <c r="M47" i="14"/>
  <c r="M31" i="14"/>
  <c r="M32" i="14"/>
  <c r="M33" i="14"/>
  <c r="M34" i="14"/>
  <c r="M35" i="14"/>
  <c r="M28" i="14"/>
  <c r="H28" i="16"/>
  <c r="H46" i="16"/>
  <c r="M45" i="14"/>
  <c r="M27" i="14"/>
  <c r="M45" i="13"/>
  <c r="M27" i="13"/>
  <c r="F54" i="12"/>
  <c r="M45" i="12"/>
  <c r="M27" i="12"/>
  <c r="K47" i="11"/>
  <c r="F47" i="11" s="1"/>
  <c r="K46" i="11"/>
  <c r="F46" i="11" s="1"/>
  <c r="K48" i="11"/>
  <c r="F48" i="11" s="1"/>
  <c r="K28" i="11"/>
  <c r="F28" i="11" s="1"/>
  <c r="I46" i="9"/>
  <c r="L46" i="9"/>
  <c r="L28" i="9"/>
  <c r="I28" i="9"/>
  <c r="H46" i="8"/>
  <c r="I46" i="8" s="1"/>
  <c r="H28" i="8"/>
  <c r="G54" i="7"/>
  <c r="S27" i="7"/>
  <c r="S45" i="7"/>
  <c r="K33" i="17"/>
  <c r="J33" i="17"/>
  <c r="L25" i="17"/>
  <c r="O25" i="17" s="1"/>
  <c r="N25" i="17"/>
  <c r="L26" i="17"/>
  <c r="M26" i="17" s="1"/>
  <c r="L27" i="17"/>
  <c r="M27" i="17" s="1"/>
  <c r="L28" i="17"/>
  <c r="M28" i="17" s="1"/>
  <c r="L29" i="17"/>
  <c r="O29" i="17" s="1"/>
  <c r="L30" i="17"/>
  <c r="O30" i="17" s="1"/>
  <c r="L31" i="17"/>
  <c r="O31" i="17" s="1"/>
  <c r="L32" i="17"/>
  <c r="M32" i="17" s="1"/>
  <c r="N29" i="17"/>
  <c r="N27" i="17"/>
  <c r="H29" i="16"/>
  <c r="H32" i="16"/>
  <c r="H36" i="16"/>
  <c r="H35" i="16"/>
  <c r="M31" i="13"/>
  <c r="I31" i="9"/>
  <c r="L23" i="17"/>
  <c r="M23" i="17" s="1"/>
  <c r="L24" i="17"/>
  <c r="N24" i="17" s="1"/>
  <c r="L22" i="17"/>
  <c r="M22" i="17" s="1"/>
  <c r="M44" i="14"/>
  <c r="L15" i="17"/>
  <c r="M15" i="17" s="1"/>
  <c r="M44" i="13"/>
  <c r="K15" i="11"/>
  <c r="G56" i="18"/>
  <c r="H56" i="18"/>
  <c r="I56" i="18"/>
  <c r="J56" i="18"/>
  <c r="K56" i="18"/>
  <c r="L56" i="18"/>
  <c r="M56" i="18"/>
  <c r="N56" i="18"/>
  <c r="O56" i="18"/>
  <c r="Q222" i="18"/>
  <c r="L17" i="17"/>
  <c r="N17" i="17" s="1"/>
  <c r="L18" i="17"/>
  <c r="O18" i="17" s="1"/>
  <c r="L19" i="17"/>
  <c r="O19" i="17" s="1"/>
  <c r="L20" i="17"/>
  <c r="M20" i="17" s="1"/>
  <c r="L21" i="17"/>
  <c r="O21" i="17" s="1"/>
  <c r="L16" i="17"/>
  <c r="O16" i="17" s="1"/>
  <c r="K221" i="16"/>
  <c r="H54" i="16"/>
  <c r="H52" i="16"/>
  <c r="H50" i="16"/>
  <c r="I50" i="16" s="1"/>
  <c r="H48" i="16"/>
  <c r="H47" i="16"/>
  <c r="H45" i="16"/>
  <c r="H44" i="16"/>
  <c r="H42" i="16"/>
  <c r="H41" i="16"/>
  <c r="H39" i="16"/>
  <c r="H38" i="16"/>
  <c r="H34" i="16"/>
  <c r="H33" i="16"/>
  <c r="H31" i="16"/>
  <c r="H27" i="16"/>
  <c r="H25" i="16"/>
  <c r="J25" i="16" s="1"/>
  <c r="H24" i="16"/>
  <c r="H23" i="16"/>
  <c r="H22" i="16"/>
  <c r="H19" i="16"/>
  <c r="J19" i="16" s="1"/>
  <c r="H18" i="16"/>
  <c r="J18" i="16"/>
  <c r="H17" i="16"/>
  <c r="H16" i="16"/>
  <c r="I15" i="16"/>
  <c r="M223" i="14"/>
  <c r="L54" i="14"/>
  <c r="K54" i="14"/>
  <c r="J54" i="14"/>
  <c r="I54" i="14"/>
  <c r="H54" i="14"/>
  <c r="G54" i="14"/>
  <c r="F54" i="14"/>
  <c r="M53" i="14"/>
  <c r="M51" i="14"/>
  <c r="M50" i="14"/>
  <c r="M49" i="14"/>
  <c r="M43" i="14"/>
  <c r="M41" i="14"/>
  <c r="M40" i="14"/>
  <c r="M38" i="14"/>
  <c r="M37" i="14"/>
  <c r="M30" i="14"/>
  <c r="M26" i="14"/>
  <c r="M24" i="14"/>
  <c r="M23" i="14"/>
  <c r="M22" i="14"/>
  <c r="M21" i="14"/>
  <c r="M20" i="14"/>
  <c r="M18" i="14"/>
  <c r="M17" i="14"/>
  <c r="M16" i="14"/>
  <c r="M15" i="14"/>
  <c r="M14" i="14"/>
  <c r="M223" i="13"/>
  <c r="M53" i="13"/>
  <c r="M51" i="13"/>
  <c r="M50" i="13"/>
  <c r="M49" i="13"/>
  <c r="M47" i="13"/>
  <c r="M46" i="13"/>
  <c r="M43" i="13"/>
  <c r="M41" i="13"/>
  <c r="M40" i="13"/>
  <c r="M38" i="13"/>
  <c r="M37" i="13"/>
  <c r="M35" i="13"/>
  <c r="M34" i="13"/>
  <c r="M33" i="13"/>
  <c r="M32" i="13"/>
  <c r="M30" i="13"/>
  <c r="M28" i="13"/>
  <c r="M26" i="13"/>
  <c r="M24" i="13"/>
  <c r="M23" i="13"/>
  <c r="M22" i="13"/>
  <c r="M21" i="13"/>
  <c r="M20" i="13"/>
  <c r="M18" i="13"/>
  <c r="M17" i="13"/>
  <c r="M16" i="13"/>
  <c r="M15" i="13"/>
  <c r="M14" i="13"/>
  <c r="G54" i="12"/>
  <c r="H54" i="12"/>
  <c r="I54" i="12"/>
  <c r="J54" i="12"/>
  <c r="K54" i="12"/>
  <c r="L54" i="12"/>
  <c r="M14" i="12"/>
  <c r="M53" i="12"/>
  <c r="M51" i="12"/>
  <c r="M50" i="12"/>
  <c r="M49" i="12"/>
  <c r="M47" i="12"/>
  <c r="M46" i="12"/>
  <c r="M44" i="12"/>
  <c r="M43" i="12"/>
  <c r="M41" i="12"/>
  <c r="M40" i="12"/>
  <c r="M38" i="12"/>
  <c r="M37" i="12"/>
  <c r="M35" i="12"/>
  <c r="M34" i="12"/>
  <c r="M33" i="12"/>
  <c r="M32" i="12"/>
  <c r="M31" i="12"/>
  <c r="M30" i="12"/>
  <c r="M28" i="12"/>
  <c r="M26" i="12"/>
  <c r="M24" i="12"/>
  <c r="M23" i="12"/>
  <c r="M22" i="12"/>
  <c r="M21" i="12"/>
  <c r="M20" i="12"/>
  <c r="M18" i="12"/>
  <c r="M17" i="12"/>
  <c r="M16" i="12"/>
  <c r="M15" i="12"/>
  <c r="M222" i="12"/>
  <c r="J55" i="11"/>
  <c r="I55" i="11"/>
  <c r="G55" i="11"/>
  <c r="K54" i="11"/>
  <c r="F54" i="11" s="1"/>
  <c r="K52" i="11"/>
  <c r="F52" i="11" s="1"/>
  <c r="K51" i="11"/>
  <c r="F51" i="11" s="1"/>
  <c r="K50" i="11"/>
  <c r="F50" i="11" s="1"/>
  <c r="K45" i="11"/>
  <c r="F45" i="11" s="1"/>
  <c r="K44" i="11"/>
  <c r="F44" i="11" s="1"/>
  <c r="K42" i="11"/>
  <c r="F42" i="11" s="1"/>
  <c r="K41" i="11"/>
  <c r="F41" i="11" s="1"/>
  <c r="K39" i="11"/>
  <c r="F39" i="11" s="1"/>
  <c r="K38" i="11"/>
  <c r="K36" i="11"/>
  <c r="F36" i="11" s="1"/>
  <c r="K35" i="11"/>
  <c r="F35" i="11" s="1"/>
  <c r="K34" i="11"/>
  <c r="K33" i="11"/>
  <c r="K32" i="11"/>
  <c r="F32" i="11" s="1"/>
  <c r="L32" i="11" s="1"/>
  <c r="K31" i="11"/>
  <c r="F31" i="11" s="1"/>
  <c r="K29" i="11"/>
  <c r="K27" i="11"/>
  <c r="F27" i="11" s="1"/>
  <c r="K25" i="11"/>
  <c r="F25" i="11" s="1"/>
  <c r="K24" i="11"/>
  <c r="F24" i="11" s="1"/>
  <c r="K23" i="11"/>
  <c r="F23" i="11" s="1"/>
  <c r="K22" i="11"/>
  <c r="F22" i="11" s="1"/>
  <c r="K21" i="11"/>
  <c r="F21" i="11" s="1"/>
  <c r="K19" i="11"/>
  <c r="F19" i="11" s="1"/>
  <c r="K18" i="11"/>
  <c r="F18" i="11" s="1"/>
  <c r="K17" i="11"/>
  <c r="F17" i="11" s="1"/>
  <c r="K16" i="11"/>
  <c r="L223" i="11"/>
  <c r="L224" i="10"/>
  <c r="K55" i="9"/>
  <c r="J55" i="9"/>
  <c r="H55" i="9"/>
  <c r="G55" i="9"/>
  <c r="L54" i="9"/>
  <c r="I54" i="9"/>
  <c r="L52" i="9"/>
  <c r="I52" i="9"/>
  <c r="L51" i="9"/>
  <c r="I51" i="9"/>
  <c r="L50" i="9"/>
  <c r="I50" i="9"/>
  <c r="L48" i="9"/>
  <c r="I48" i="9"/>
  <c r="L47" i="9"/>
  <c r="I47" i="9"/>
  <c r="L45" i="9"/>
  <c r="I45" i="9"/>
  <c r="L44" i="9"/>
  <c r="F44" i="9" s="1"/>
  <c r="I44" i="9"/>
  <c r="L42" i="9"/>
  <c r="F42" i="9" s="1"/>
  <c r="I42" i="9"/>
  <c r="L41" i="9"/>
  <c r="I41" i="9"/>
  <c r="L39" i="9"/>
  <c r="I39" i="9"/>
  <c r="F39" i="9" s="1"/>
  <c r="L38" i="9"/>
  <c r="I38" i="9"/>
  <c r="L36" i="9"/>
  <c r="I36" i="9"/>
  <c r="L35" i="9"/>
  <c r="I35" i="9"/>
  <c r="L34" i="9"/>
  <c r="I34" i="9"/>
  <c r="L33" i="9"/>
  <c r="I33" i="9"/>
  <c r="L32" i="9"/>
  <c r="I32" i="9"/>
  <c r="L31" i="9"/>
  <c r="L29" i="9"/>
  <c r="I29" i="9"/>
  <c r="L27" i="9"/>
  <c r="I27" i="9"/>
  <c r="L25" i="9"/>
  <c r="I25" i="9"/>
  <c r="L24" i="9"/>
  <c r="I24" i="9"/>
  <c r="L23" i="9"/>
  <c r="I23" i="9"/>
  <c r="L22" i="9"/>
  <c r="I22" i="9"/>
  <c r="L21" i="9"/>
  <c r="I21" i="9"/>
  <c r="L19" i="9"/>
  <c r="I19" i="9"/>
  <c r="L18" i="9"/>
  <c r="I18" i="9"/>
  <c r="L17" i="9"/>
  <c r="I17" i="9"/>
  <c r="L16" i="9"/>
  <c r="I16" i="9"/>
  <c r="L15" i="9"/>
  <c r="I15" i="9"/>
  <c r="L224" i="9"/>
  <c r="H15" i="8"/>
  <c r="J15" i="8" s="1"/>
  <c r="G55" i="8"/>
  <c r="F55" i="8"/>
  <c r="H54" i="8"/>
  <c r="H52" i="8"/>
  <c r="H51" i="8"/>
  <c r="H50" i="8"/>
  <c r="H48" i="8"/>
  <c r="H47" i="8"/>
  <c r="H45" i="8"/>
  <c r="J45" i="8" s="1"/>
  <c r="H44" i="8"/>
  <c r="H42" i="8"/>
  <c r="H41" i="8"/>
  <c r="H39" i="8"/>
  <c r="H38" i="8"/>
  <c r="J38" i="8" s="1"/>
  <c r="H36" i="8"/>
  <c r="H35" i="8"/>
  <c r="H34" i="8"/>
  <c r="H33" i="8"/>
  <c r="H32" i="8"/>
  <c r="H31" i="8"/>
  <c r="H29" i="8"/>
  <c r="H27" i="8"/>
  <c r="I27" i="8" s="1"/>
  <c r="H25" i="8"/>
  <c r="J25" i="8" s="1"/>
  <c r="H24" i="8"/>
  <c r="H23" i="8"/>
  <c r="J23" i="8"/>
  <c r="H22" i="8"/>
  <c r="H21" i="8"/>
  <c r="H19" i="8"/>
  <c r="H18" i="8"/>
  <c r="H17" i="8"/>
  <c r="H16" i="8"/>
  <c r="J16" i="8" s="1"/>
  <c r="K223" i="8"/>
  <c r="S15" i="7"/>
  <c r="S16" i="7"/>
  <c r="S17" i="7"/>
  <c r="S18" i="7"/>
  <c r="S20" i="7"/>
  <c r="S21" i="7"/>
  <c r="S22" i="7"/>
  <c r="S23" i="7"/>
  <c r="S24" i="7"/>
  <c r="S26" i="7"/>
  <c r="S28" i="7"/>
  <c r="S30" i="7"/>
  <c r="S31" i="7"/>
  <c r="S32" i="7"/>
  <c r="S33" i="7"/>
  <c r="S34" i="7"/>
  <c r="S35" i="7"/>
  <c r="S37" i="7"/>
  <c r="S38" i="7"/>
  <c r="S40" i="7"/>
  <c r="S41" i="7"/>
  <c r="S43" i="7"/>
  <c r="S44" i="7"/>
  <c r="S46" i="7"/>
  <c r="S47" i="7"/>
  <c r="S49" i="7"/>
  <c r="S50" i="7"/>
  <c r="S51" i="7"/>
  <c r="S53" i="7"/>
  <c r="S14" i="7"/>
  <c r="J54" i="7"/>
  <c r="K54" i="7"/>
  <c r="L54" i="7"/>
  <c r="M54" i="7"/>
  <c r="N54" i="7"/>
  <c r="O54" i="7"/>
  <c r="P54" i="7"/>
  <c r="Q54" i="7"/>
  <c r="R54" i="7"/>
  <c r="S221" i="7"/>
  <c r="I54" i="7"/>
  <c r="H54" i="7"/>
  <c r="J33" i="8"/>
  <c r="O15" i="17"/>
  <c r="H51" i="16"/>
  <c r="G55" i="16"/>
  <c r="H21" i="16"/>
  <c r="F55" i="16"/>
  <c r="J15" i="16"/>
  <c r="I31" i="8"/>
  <c r="O24" i="17"/>
  <c r="M24" i="17"/>
  <c r="N15" i="17"/>
  <c r="I33" i="8"/>
  <c r="O27" i="17"/>
  <c r="M25" i="17"/>
  <c r="N16" i="17"/>
  <c r="J28" i="16"/>
  <c r="F15" i="11"/>
  <c r="F31" i="9" l="1"/>
  <c r="F22" i="9"/>
  <c r="I28" i="8"/>
  <c r="K28" i="8" s="1"/>
  <c r="J28" i="8"/>
  <c r="O17" i="17"/>
  <c r="N20" i="17"/>
  <c r="N19" i="17"/>
  <c r="M30" i="17"/>
  <c r="M19" i="17"/>
  <c r="M16" i="17"/>
  <c r="O22" i="17"/>
  <c r="M21" i="17"/>
  <c r="O26" i="17"/>
  <c r="N21" i="17"/>
  <c r="J54" i="16"/>
  <c r="I54" i="16"/>
  <c r="K54" i="16" s="1"/>
  <c r="I52" i="16"/>
  <c r="J45" i="16"/>
  <c r="I47" i="16"/>
  <c r="I46" i="16"/>
  <c r="I42" i="16"/>
  <c r="J38" i="16"/>
  <c r="I38" i="16"/>
  <c r="K38" i="16" s="1"/>
  <c r="J39" i="16"/>
  <c r="I34" i="16"/>
  <c r="I35" i="16"/>
  <c r="I33" i="16"/>
  <c r="J35" i="16"/>
  <c r="K35" i="16" s="1"/>
  <c r="I29" i="16"/>
  <c r="I28" i="16"/>
  <c r="K28" i="16" s="1"/>
  <c r="I22" i="16"/>
  <c r="J23" i="16"/>
  <c r="I23" i="16"/>
  <c r="I24" i="16"/>
  <c r="I25" i="16"/>
  <c r="K25" i="16" s="1"/>
  <c r="I19" i="16"/>
  <c r="K19" i="16" s="1"/>
  <c r="J16" i="16"/>
  <c r="I18" i="16"/>
  <c r="K18" i="16" s="1"/>
  <c r="J17" i="16"/>
  <c r="I31" i="16"/>
  <c r="J51" i="16"/>
  <c r="I51" i="16"/>
  <c r="K51" i="16" s="1"/>
  <c r="J50" i="16"/>
  <c r="K50" i="16" s="1"/>
  <c r="J44" i="16"/>
  <c r="I41" i="16"/>
  <c r="J41" i="16"/>
  <c r="I27" i="16"/>
  <c r="I21" i="16"/>
  <c r="M54" i="14"/>
  <c r="M54" i="12"/>
  <c r="H54" i="11"/>
  <c r="H52" i="11"/>
  <c r="H45" i="11"/>
  <c r="H46" i="11"/>
  <c r="L39" i="11"/>
  <c r="H32" i="11"/>
  <c r="H35" i="11"/>
  <c r="H36" i="11"/>
  <c r="H25" i="11"/>
  <c r="L22" i="11"/>
  <c r="H24" i="11"/>
  <c r="H18" i="11"/>
  <c r="H51" i="11"/>
  <c r="H44" i="11"/>
  <c r="H41" i="11"/>
  <c r="L15" i="11"/>
  <c r="H15" i="11"/>
  <c r="F47" i="9"/>
  <c r="F34" i="9"/>
  <c r="F35" i="9"/>
  <c r="F36" i="9"/>
  <c r="F32" i="9"/>
  <c r="F23" i="9"/>
  <c r="F25" i="9"/>
  <c r="F16" i="9"/>
  <c r="F52" i="9"/>
  <c r="F45" i="9"/>
  <c r="F47" i="10"/>
  <c r="J47" i="10" s="1"/>
  <c r="F48" i="9"/>
  <c r="F42" i="10"/>
  <c r="F39" i="10"/>
  <c r="K39" i="10" s="1"/>
  <c r="F38" i="9"/>
  <c r="F35" i="10"/>
  <c r="H35" i="10" s="1"/>
  <c r="F34" i="10"/>
  <c r="K34" i="10" s="1"/>
  <c r="F36" i="10"/>
  <c r="G36" i="10" s="1"/>
  <c r="F29" i="9"/>
  <c r="F25" i="10"/>
  <c r="H25" i="10" s="1"/>
  <c r="F23" i="10"/>
  <c r="G23" i="10" s="1"/>
  <c r="F22" i="10"/>
  <c r="I22" i="10" s="1"/>
  <c r="F16" i="10"/>
  <c r="G16" i="10" s="1"/>
  <c r="F17" i="9"/>
  <c r="F51" i="9"/>
  <c r="F50" i="9"/>
  <c r="F41" i="9"/>
  <c r="F51" i="10"/>
  <c r="G51" i="10" s="1"/>
  <c r="F50" i="10"/>
  <c r="J50" i="10" s="1"/>
  <c r="F44" i="10"/>
  <c r="J44" i="10" s="1"/>
  <c r="F41" i="10"/>
  <c r="L41" i="10" s="1"/>
  <c r="F21" i="9"/>
  <c r="L31" i="11"/>
  <c r="I55" i="9"/>
  <c r="F31" i="10"/>
  <c r="H31" i="10" s="1"/>
  <c r="F32" i="10"/>
  <c r="L32" i="10" s="1"/>
  <c r="J31" i="8"/>
  <c r="K31" i="8" s="1"/>
  <c r="J50" i="8"/>
  <c r="I51" i="8"/>
  <c r="J51" i="8"/>
  <c r="I44" i="8"/>
  <c r="J41" i="8"/>
  <c r="J27" i="8"/>
  <c r="K27" i="8" s="1"/>
  <c r="J21" i="8"/>
  <c r="I54" i="8"/>
  <c r="J54" i="8"/>
  <c r="J52" i="8"/>
  <c r="J47" i="8"/>
  <c r="I45" i="8"/>
  <c r="K45" i="8" s="1"/>
  <c r="J46" i="8"/>
  <c r="K46" i="8" s="1"/>
  <c r="I48" i="8"/>
  <c r="K48" i="8" s="1"/>
  <c r="I42" i="8"/>
  <c r="I39" i="8"/>
  <c r="I38" i="8"/>
  <c r="K38" i="8" s="1"/>
  <c r="J39" i="8"/>
  <c r="J32" i="8"/>
  <c r="J34" i="8"/>
  <c r="I36" i="8"/>
  <c r="K33" i="8"/>
  <c r="I35" i="8"/>
  <c r="I29" i="8"/>
  <c r="J29" i="8"/>
  <c r="J22" i="8"/>
  <c r="I22" i="8"/>
  <c r="I23" i="8"/>
  <c r="K23" i="8" s="1"/>
  <c r="J24" i="8"/>
  <c r="I25" i="8"/>
  <c r="I19" i="8"/>
  <c r="J18" i="8"/>
  <c r="H55" i="8"/>
  <c r="I18" i="8"/>
  <c r="I17" i="8"/>
  <c r="I15" i="8"/>
  <c r="K15" i="8" s="1"/>
  <c r="H28" i="11"/>
  <c r="L28" i="11"/>
  <c r="H19" i="11"/>
  <c r="L19" i="11"/>
  <c r="L47" i="11"/>
  <c r="H47" i="11"/>
  <c r="L21" i="11"/>
  <c r="H21" i="11"/>
  <c r="L23" i="11"/>
  <c r="H23" i="11"/>
  <c r="L33" i="17"/>
  <c r="O33" i="17" s="1"/>
  <c r="K29" i="8"/>
  <c r="L35" i="11"/>
  <c r="K23" i="16"/>
  <c r="I16" i="8"/>
  <c r="K16" i="8" s="1"/>
  <c r="F19" i="9"/>
  <c r="F27" i="9"/>
  <c r="K55" i="11"/>
  <c r="L51" i="11"/>
  <c r="N22" i="17"/>
  <c r="O28" i="17"/>
  <c r="K15" i="16"/>
  <c r="J36" i="8"/>
  <c r="K36" i="8" s="1"/>
  <c r="H22" i="11"/>
  <c r="F18" i="9"/>
  <c r="N23" i="17"/>
  <c r="K54" i="8"/>
  <c r="I47" i="8"/>
  <c r="J42" i="16"/>
  <c r="J27" i="16"/>
  <c r="N26" i="17"/>
  <c r="J29" i="16"/>
  <c r="L41" i="11"/>
  <c r="J42" i="8"/>
  <c r="I41" i="8"/>
  <c r="K18" i="8"/>
  <c r="F54" i="9"/>
  <c r="I17" i="16"/>
  <c r="I44" i="16"/>
  <c r="K44" i="16" s="1"/>
  <c r="K17" i="16"/>
  <c r="I52" i="8"/>
  <c r="L55" i="9"/>
  <c r="F15" i="9"/>
  <c r="J21" i="16"/>
  <c r="N31" i="17"/>
  <c r="L46" i="11"/>
  <c r="J34" i="16"/>
  <c r="K34" i="16" s="1"/>
  <c r="O20" i="17"/>
  <c r="L24" i="11"/>
  <c r="K25" i="8"/>
  <c r="F24" i="9"/>
  <c r="F33" i="9"/>
  <c r="F34" i="11"/>
  <c r="M31" i="17"/>
  <c r="F28" i="9"/>
  <c r="F46" i="9"/>
  <c r="S54" i="7"/>
  <c r="I34" i="10"/>
  <c r="F19" i="10"/>
  <c r="I42" i="10"/>
  <c r="L42" i="10"/>
  <c r="K42" i="10"/>
  <c r="G42" i="10"/>
  <c r="H42" i="10"/>
  <c r="J42" i="10"/>
  <c r="L48" i="11"/>
  <c r="H48" i="11"/>
  <c r="I51" i="10"/>
  <c r="L51" i="10"/>
  <c r="H51" i="10"/>
  <c r="K51" i="10"/>
  <c r="L17" i="11"/>
  <c r="H17" i="11"/>
  <c r="L27" i="11"/>
  <c r="H27" i="11"/>
  <c r="F53" i="11"/>
  <c r="F53" i="10"/>
  <c r="G39" i="10"/>
  <c r="L39" i="10"/>
  <c r="I50" i="10"/>
  <c r="L50" i="10"/>
  <c r="K50" i="10"/>
  <c r="H50" i="10"/>
  <c r="H16" i="10"/>
  <c r="H42" i="11"/>
  <c r="L42" i="11"/>
  <c r="L31" i="10"/>
  <c r="H50" i="11"/>
  <c r="L50" i="11"/>
  <c r="L44" i="11"/>
  <c r="L45" i="11"/>
  <c r="L54" i="11"/>
  <c r="N30" i="17"/>
  <c r="I24" i="8"/>
  <c r="F38" i="11"/>
  <c r="J17" i="8"/>
  <c r="K17" i="8" s="1"/>
  <c r="I32" i="8"/>
  <c r="K32" i="8" s="1"/>
  <c r="J48" i="8"/>
  <c r="F16" i="11"/>
  <c r="F29" i="11"/>
  <c r="I16" i="16"/>
  <c r="M18" i="17"/>
  <c r="J46" i="16"/>
  <c r="N32" i="17"/>
  <c r="J31" i="16"/>
  <c r="K31" i="16" s="1"/>
  <c r="I50" i="8"/>
  <c r="M17" i="17"/>
  <c r="J33" i="16"/>
  <c r="K33" i="16" s="1"/>
  <c r="J52" i="16"/>
  <c r="J19" i="8"/>
  <c r="K19" i="8" s="1"/>
  <c r="I34" i="8"/>
  <c r="K34" i="8" s="1"/>
  <c r="J24" i="16"/>
  <c r="K24" i="16" s="1"/>
  <c r="L18" i="11"/>
  <c r="L36" i="11"/>
  <c r="L52" i="11"/>
  <c r="M29" i="17"/>
  <c r="I21" i="8"/>
  <c r="H55" i="16"/>
  <c r="O32" i="17"/>
  <c r="J44" i="8"/>
  <c r="K44" i="8" s="1"/>
  <c r="L25" i="11"/>
  <c r="N18" i="17"/>
  <c r="J35" i="8"/>
  <c r="K35" i="8" s="1"/>
  <c r="I39" i="16"/>
  <c r="K39" i="16" s="1"/>
  <c r="F33" i="11"/>
  <c r="O23" i="17"/>
  <c r="N28" i="17"/>
  <c r="H31" i="11"/>
  <c r="J22" i="16"/>
  <c r="I45" i="16"/>
  <c r="K45" i="16" s="1"/>
  <c r="H39" i="11"/>
  <c r="J47" i="16"/>
  <c r="K22" i="16" l="1"/>
  <c r="K52" i="16"/>
  <c r="K47" i="16"/>
  <c r="K21" i="16"/>
  <c r="K29" i="16"/>
  <c r="K16" i="16"/>
  <c r="K27" i="16"/>
  <c r="G50" i="10"/>
  <c r="I39" i="10"/>
  <c r="L25" i="10"/>
  <c r="I25" i="10"/>
  <c r="H39" i="10"/>
  <c r="L16" i="10"/>
  <c r="J39" i="10"/>
  <c r="K41" i="10"/>
  <c r="G41" i="10"/>
  <c r="J31" i="10"/>
  <c r="I31" i="10"/>
  <c r="G22" i="10"/>
  <c r="K31" i="10"/>
  <c r="G25" i="10"/>
  <c r="K25" i="10"/>
  <c r="K47" i="10"/>
  <c r="I44" i="10"/>
  <c r="J16" i="10"/>
  <c r="H44" i="10"/>
  <c r="H34" i="10"/>
  <c r="J23" i="10"/>
  <c r="I41" i="10"/>
  <c r="I16" i="10"/>
  <c r="G44" i="10"/>
  <c r="J51" i="10"/>
  <c r="G34" i="10"/>
  <c r="L23" i="10"/>
  <c r="K16" i="10"/>
  <c r="L34" i="10"/>
  <c r="G31" i="10"/>
  <c r="K51" i="8"/>
  <c r="K47" i="8"/>
  <c r="K42" i="8"/>
  <c r="K21" i="8"/>
  <c r="K52" i="8"/>
  <c r="M33" i="17"/>
  <c r="K46" i="16"/>
  <c r="K42" i="16"/>
  <c r="K41" i="16"/>
  <c r="H38" i="11"/>
  <c r="H33" i="11"/>
  <c r="H34" i="11"/>
  <c r="H29" i="11"/>
  <c r="L47" i="10"/>
  <c r="H47" i="10"/>
  <c r="G47" i="10"/>
  <c r="I47" i="10"/>
  <c r="H36" i="10"/>
  <c r="K36" i="10"/>
  <c r="J34" i="10"/>
  <c r="I36" i="10"/>
  <c r="J36" i="10"/>
  <c r="L36" i="10"/>
  <c r="I23" i="10"/>
  <c r="J25" i="10"/>
  <c r="H23" i="10"/>
  <c r="K23" i="10"/>
  <c r="F54" i="10"/>
  <c r="F52" i="10"/>
  <c r="F48" i="10"/>
  <c r="F46" i="10"/>
  <c r="F45" i="10"/>
  <c r="F38" i="10"/>
  <c r="I35" i="10"/>
  <c r="L35" i="10"/>
  <c r="J35" i="10"/>
  <c r="G35" i="10"/>
  <c r="J32" i="10"/>
  <c r="K35" i="10"/>
  <c r="F33" i="10"/>
  <c r="F28" i="10"/>
  <c r="F29" i="10"/>
  <c r="G29" i="10" s="1"/>
  <c r="J22" i="10"/>
  <c r="H22" i="10"/>
  <c r="F24" i="10"/>
  <c r="K22" i="10"/>
  <c r="L22" i="10"/>
  <c r="F17" i="10"/>
  <c r="F18" i="10"/>
  <c r="G18" i="10" s="1"/>
  <c r="L44" i="10"/>
  <c r="K44" i="10"/>
  <c r="H41" i="10"/>
  <c r="J41" i="10"/>
  <c r="F27" i="10"/>
  <c r="F21" i="10"/>
  <c r="F15" i="10"/>
  <c r="J15" i="10" s="1"/>
  <c r="K32" i="10"/>
  <c r="G32" i="10"/>
  <c r="H32" i="10"/>
  <c r="I32" i="10"/>
  <c r="K50" i="8"/>
  <c r="K41" i="8"/>
  <c r="K39" i="8"/>
  <c r="I55" i="8"/>
  <c r="J55" i="8"/>
  <c r="K22" i="8"/>
  <c r="K24" i="8"/>
  <c r="F55" i="9"/>
  <c r="L34" i="11"/>
  <c r="L33" i="10"/>
  <c r="J33" i="10"/>
  <c r="N33" i="17"/>
  <c r="L19" i="10"/>
  <c r="I19" i="10"/>
  <c r="K19" i="10"/>
  <c r="G19" i="10"/>
  <c r="H19" i="10"/>
  <c r="J19" i="10"/>
  <c r="H16" i="11"/>
  <c r="F55" i="11"/>
  <c r="L16" i="11"/>
  <c r="L38" i="11"/>
  <c r="I55" i="16"/>
  <c r="J55" i="16"/>
  <c r="L29" i="11"/>
  <c r="L33" i="11"/>
  <c r="G15" i="10" l="1"/>
  <c r="K55" i="16"/>
  <c r="H18" i="10"/>
  <c r="K54" i="10"/>
  <c r="L54" i="10"/>
  <c r="J54" i="10"/>
  <c r="H54" i="10"/>
  <c r="G54" i="10"/>
  <c r="I54" i="10"/>
  <c r="G52" i="10"/>
  <c r="J52" i="10"/>
  <c r="H52" i="10"/>
  <c r="I52" i="10"/>
  <c r="K52" i="10"/>
  <c r="L52" i="10"/>
  <c r="I45" i="10"/>
  <c r="K45" i="10"/>
  <c r="G45" i="10"/>
  <c r="L45" i="10"/>
  <c r="H45" i="10"/>
  <c r="J45" i="10"/>
  <c r="J46" i="10"/>
  <c r="I46" i="10"/>
  <c r="L46" i="10"/>
  <c r="G46" i="10"/>
  <c r="K46" i="10"/>
  <c r="H46" i="10"/>
  <c r="I48" i="10"/>
  <c r="K48" i="10"/>
  <c r="L48" i="10"/>
  <c r="J48" i="10"/>
  <c r="G48" i="10"/>
  <c r="H48" i="10"/>
  <c r="G38" i="10"/>
  <c r="I38" i="10"/>
  <c r="J38" i="10"/>
  <c r="H38" i="10"/>
  <c r="K38" i="10"/>
  <c r="L38" i="10"/>
  <c r="I33" i="10"/>
  <c r="H33" i="10"/>
  <c r="K33" i="10"/>
  <c r="G33" i="10"/>
  <c r="L29" i="10"/>
  <c r="I29" i="10"/>
  <c r="H29" i="10"/>
  <c r="J29" i="10"/>
  <c r="K29" i="10"/>
  <c r="G28" i="10"/>
  <c r="H28" i="10"/>
  <c r="I28" i="10"/>
  <c r="J28" i="10"/>
  <c r="L28" i="10"/>
  <c r="K28" i="10"/>
  <c r="H24" i="10"/>
  <c r="I24" i="10"/>
  <c r="K24" i="10"/>
  <c r="L24" i="10"/>
  <c r="J24" i="10"/>
  <c r="G24" i="10"/>
  <c r="I18" i="10"/>
  <c r="K18" i="10"/>
  <c r="L18" i="10"/>
  <c r="J18" i="10"/>
  <c r="F55" i="10"/>
  <c r="K55" i="10" s="1"/>
  <c r="I17" i="10"/>
  <c r="K17" i="10"/>
  <c r="G17" i="10"/>
  <c r="L17" i="10"/>
  <c r="H17" i="10"/>
  <c r="J17" i="10"/>
  <c r="J27" i="10"/>
  <c r="I27" i="10"/>
  <c r="H27" i="10"/>
  <c r="G27" i="10"/>
  <c r="L27" i="10"/>
  <c r="K27" i="10"/>
  <c r="K21" i="10"/>
  <c r="J21" i="10"/>
  <c r="G21" i="10"/>
  <c r="H21" i="10"/>
  <c r="L21" i="10"/>
  <c r="I21" i="10"/>
  <c r="K15" i="10"/>
  <c r="H15" i="10"/>
  <c r="I15" i="10"/>
  <c r="L15" i="10"/>
  <c r="K55" i="8"/>
  <c r="H55" i="11"/>
  <c r="L55" i="11"/>
  <c r="L55" i="10" l="1"/>
  <c r="I55" i="10"/>
  <c r="J55" i="10"/>
  <c r="H55" i="10"/>
  <c r="G55" i="10"/>
</calcChain>
</file>

<file path=xl/sharedStrings.xml><?xml version="1.0" encoding="utf-8"?>
<sst xmlns="http://schemas.openxmlformats.org/spreadsheetml/2006/main" count="817" uniqueCount="238">
  <si>
    <t>SUMARIO</t>
  </si>
  <si>
    <t>TABLAS</t>
  </si>
  <si>
    <t>Pág. 3</t>
  </si>
  <si>
    <t>Estadística de la Red de Espacios Culturales de Andalucía</t>
  </si>
  <si>
    <r>
      <t xml:space="preserve">Tabla 1. </t>
    </r>
    <r>
      <rPr>
        <sz val="10.5"/>
        <color indexed="8"/>
        <rFont val="Source Sans Pro"/>
        <family val="2"/>
      </rPr>
      <t>Número de personas usuarias de la Red por centro y mes</t>
    </r>
  </si>
  <si>
    <t xml:space="preserve">Estadística de la Red de Espacios Culturales de Andalucía                   </t>
  </si>
  <si>
    <t>Nombre</t>
  </si>
  <si>
    <t>Localidad</t>
  </si>
  <si>
    <t>Ene</t>
  </si>
  <si>
    <t>Total</t>
  </si>
  <si>
    <t>Almería</t>
  </si>
  <si>
    <t>Conjunto monumental de la Alcazaba de Almería</t>
  </si>
  <si>
    <t>Enclave arqueológico Puerta de Almería</t>
  </si>
  <si>
    <t>Enclave arqueológico de Villaricos</t>
  </si>
  <si>
    <t>Cuevas de Almanzora</t>
  </si>
  <si>
    <t>Enclave arqueológico de Los Millares</t>
  </si>
  <si>
    <t>Santa Fe de Mondújar</t>
  </si>
  <si>
    <t>Enclave monumental del Castillo de Vélez-Blanco</t>
  </si>
  <si>
    <t>Vélez-Blanco</t>
  </si>
  <si>
    <t>Cádiz</t>
  </si>
  <si>
    <t>Conjunto arqueológico de Baelo Claudia</t>
  </si>
  <si>
    <t>Bolonia (Tarifa)</t>
  </si>
  <si>
    <t>Enclave arqueológico Gades: Factoría de Salazones</t>
  </si>
  <si>
    <t>Enclave arqueológico Gades: Teatro Romano</t>
  </si>
  <si>
    <t>Enclave arqueológico del Castillo de Doña Blanca</t>
  </si>
  <si>
    <t>Puerto de Santa María, El</t>
  </si>
  <si>
    <t>Enclave arqueológico Carteia</t>
  </si>
  <si>
    <t>Guadarranque (San Roque)</t>
  </si>
  <si>
    <t>Córdoba</t>
  </si>
  <si>
    <t>Conjunto arqueológico de Madinat Al-Zahra</t>
  </si>
  <si>
    <t>Enclave monumental de La Sinagoga de Córdoba</t>
  </si>
  <si>
    <t>Granada</t>
  </si>
  <si>
    <t>Enclave monumental de Los Baños Árabes de Baza</t>
  </si>
  <si>
    <t>Baza</t>
  </si>
  <si>
    <t>Enclave arqueológico Castellón Alto</t>
  </si>
  <si>
    <t>Galera</t>
  </si>
  <si>
    <t>Enclave arqueológico Necrópolis Ibérica de Tútugi</t>
  </si>
  <si>
    <t>Encl. monum. de Los Baños Árabes de El Bañuelo</t>
  </si>
  <si>
    <t>Enclave monumental Palacio Dar Al-Horra</t>
  </si>
  <si>
    <t>Huelva</t>
  </si>
  <si>
    <t>Enclave arqueológico de Turóbriga</t>
  </si>
  <si>
    <t>Aroche</t>
  </si>
  <si>
    <t>Enclave arqueológico del Dolmen de Soto</t>
  </si>
  <si>
    <t>Trigueros</t>
  </si>
  <si>
    <t>Jaén</t>
  </si>
  <si>
    <t>Conjunto arqueológico de Cástulo</t>
  </si>
  <si>
    <t>Linares</t>
  </si>
  <si>
    <t>Enclave arqueológico Puente Tablas</t>
  </si>
  <si>
    <t>Málaga</t>
  </si>
  <si>
    <t>Conjunto arqueológico de los Dólmenes de Antequera</t>
  </si>
  <si>
    <t>Antequera</t>
  </si>
  <si>
    <t>Enclave arqueológico del Teatro Romano de Málaga</t>
  </si>
  <si>
    <t>Enclave arqueológico de Acinipo</t>
  </si>
  <si>
    <t>Ronda</t>
  </si>
  <si>
    <t>Enclave arqueológico de Los Baños Árabes de Ronda</t>
  </si>
  <si>
    <t>Sevilla</t>
  </si>
  <si>
    <t>Conjunto arqueológico de Carmona</t>
  </si>
  <si>
    <t>Carmona</t>
  </si>
  <si>
    <t>Conjunto arqueológico de Itálica</t>
  </si>
  <si>
    <t>Santiponce</t>
  </si>
  <si>
    <t>Encl. monum. Monasterio de San Isidoro del Campo</t>
  </si>
  <si>
    <t>Encl. arq. Dólmenes de la Pastora y Matarrubilla</t>
  </si>
  <si>
    <t>Valencina de la Concepción</t>
  </si>
  <si>
    <t>Enclave arqueológico de Munigua</t>
  </si>
  <si>
    <t>Villanueva del Río y Minas</t>
  </si>
  <si>
    <t xml:space="preserve"> ' - ': Valor nulo; '··': Dato no disponible</t>
  </si>
  <si>
    <t>Feb</t>
  </si>
  <si>
    <t>Mar</t>
  </si>
  <si>
    <t>Abr</t>
  </si>
  <si>
    <r>
      <t>Tabla 2.</t>
    </r>
    <r>
      <rPr>
        <sz val="10.5"/>
        <color indexed="8"/>
        <rFont val="Source Sans Pro"/>
        <family val="2"/>
      </rPr>
      <t xml:space="preserve"> Número de personas usuarias de la Red. Distribución según centro y sexo</t>
    </r>
  </si>
  <si>
    <t>tipo de actividad</t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</si>
  <si>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Número de personas usuarias de la Red. Distribución según centro y procedencia</t>
    </r>
  </si>
  <si>
    <r>
      <t xml:space="preserve">Tabla 7. </t>
    </r>
    <r>
      <rPr>
        <sz val="10.5"/>
        <color indexed="8"/>
        <rFont val="Source Sans Pro"/>
        <family val="2"/>
      </rPr>
      <t>Número de actividades culturales realizadas en la Red. Distribución según centro y</t>
    </r>
  </si>
  <si>
    <t>actividad</t>
  </si>
  <si>
    <t>sexo</t>
  </si>
  <si>
    <t>Pág. 5</t>
  </si>
  <si>
    <t>Pág. 6</t>
  </si>
  <si>
    <t>Pág. 7</t>
  </si>
  <si>
    <t>Pág. 8</t>
  </si>
  <si>
    <t>Pág. 9</t>
  </si>
  <si>
    <t>Pág. 10</t>
  </si>
  <si>
    <t>Pág. 11</t>
  </si>
  <si>
    <t>Pág. 12</t>
  </si>
  <si>
    <t>Pág. 13</t>
  </si>
  <si>
    <t>May</t>
  </si>
  <si>
    <t>Jun</t>
  </si>
  <si>
    <t>Jul</t>
  </si>
  <si>
    <t>Ago</t>
  </si>
  <si>
    <t>Sep</t>
  </si>
  <si>
    <t>Oct</t>
  </si>
  <si>
    <t>Nov</t>
  </si>
  <si>
    <t>Dic</t>
  </si>
  <si>
    <t>··</t>
  </si>
  <si>
    <t>Conjunto monumental de la Alhambra y el Generalife</t>
  </si>
  <si>
    <t>En valores absolutos</t>
  </si>
  <si>
    <t>En porcentaje (%)</t>
  </si>
  <si>
    <t>Hombres</t>
  </si>
  <si>
    <t>Mujeres</t>
  </si>
  <si>
    <t>Total Visitas</t>
  </si>
  <si>
    <t>Procedencia Española</t>
  </si>
  <si>
    <t>Procedencia Extranjera</t>
  </si>
  <si>
    <t>Andaluces</t>
  </si>
  <si>
    <t>Resto Españoles</t>
  </si>
  <si>
    <t>Total Españoles</t>
  </si>
  <si>
    <t>Unión Europea</t>
  </si>
  <si>
    <t>Resto del mundo</t>
  </si>
  <si>
    <t>Total Extranjeros</t>
  </si>
  <si>
    <t>Visita individual</t>
  </si>
  <si>
    <t>Visita en grupo</t>
  </si>
  <si>
    <t>Individual</t>
  </si>
  <si>
    <t>% Individual</t>
  </si>
  <si>
    <t>Grupos escolares</t>
  </si>
  <si>
    <t>Otros grupos</t>
  </si>
  <si>
    <t>Total Grupos</t>
  </si>
  <si>
    <t>% Total Grupos</t>
  </si>
  <si>
    <t>Lunes</t>
  </si>
  <si>
    <t>Martes</t>
  </si>
  <si>
    <t>Miércoles</t>
  </si>
  <si>
    <t>Jueves</t>
  </si>
  <si>
    <t>Viernes</t>
  </si>
  <si>
    <t>Sábado</t>
  </si>
  <si>
    <t>Domingo</t>
  </si>
  <si>
    <t>Exposiciones temporales</t>
  </si>
  <si>
    <t>Visitas guiadas</t>
  </si>
  <si>
    <t>Talleres, Cursos y Jornadas</t>
  </si>
  <si>
    <t>Actividades didácticas</t>
  </si>
  <si>
    <t>Otras actividades</t>
  </si>
  <si>
    <r>
      <rPr>
        <b/>
        <sz val="10.5"/>
        <color indexed="8"/>
        <rFont val="Source Sans Pro"/>
        <family val="2"/>
      </rPr>
      <t xml:space="preserve">Tabla 4. </t>
    </r>
    <r>
      <rPr>
        <sz val="10.5"/>
        <color indexed="8"/>
        <rFont val="Source Sans Pro"/>
        <family val="2"/>
      </rPr>
      <t>Porcentajes de personas usuarias de la Red. Distribución según centro y procedencia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</si>
  <si>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Número de personas usuarias de la Red. Distribución según centro y tipo de visita</t>
    </r>
  </si>
  <si>
    <r>
      <t xml:space="preserve">Tabla 6. </t>
    </r>
    <r>
      <rPr>
        <sz val="10.5"/>
        <color indexed="8"/>
        <rFont val="Source Sans Pro"/>
        <family val="2"/>
      </rPr>
      <t>Número de personas usuarias de la Red. Distribución según centro y día de la semana</t>
    </r>
  </si>
  <si>
    <r>
      <t>Tabla 8.</t>
    </r>
    <r>
      <rPr>
        <sz val="10.5"/>
        <color indexed="8"/>
        <rFont val="Source Sans Pro"/>
        <family val="2"/>
      </rPr>
      <t xml:space="preserve"> Número de asistentes a actividades culturales. Distribución según centro y tipo de </t>
    </r>
  </si>
  <si>
    <t>Pág. 14</t>
  </si>
  <si>
    <r>
      <t>Tabla 9.</t>
    </r>
    <r>
      <rPr>
        <sz val="10.5"/>
        <color indexed="8"/>
        <rFont val="Source Sans Pro"/>
        <family val="2"/>
      </rPr>
      <t xml:space="preserve"> Número de asistentes a actividades culturales. Distribución según centro y sexo</t>
    </r>
  </si>
  <si>
    <r>
      <t>Tabla 10.</t>
    </r>
    <r>
      <rPr>
        <sz val="10.5"/>
        <color indexed="8"/>
        <rFont val="Source Sans Pro"/>
        <family val="2"/>
      </rPr>
      <t xml:space="preserve"> Exposiciones temporales realizadas en la Red. Asistentes a las exposiciones según</t>
    </r>
  </si>
  <si>
    <t>Centro</t>
  </si>
  <si>
    <t>Fecha Inicio</t>
  </si>
  <si>
    <t>Fecha         Fin</t>
  </si>
  <si>
    <t>Exposición</t>
  </si>
  <si>
    <t>ANEXO</t>
  </si>
  <si>
    <t>Enclave arqueológico Gades: Columbarios</t>
  </si>
  <si>
    <t>Enclave arqueológico de Cercadilla</t>
  </si>
  <si>
    <t>de COVID-19, así como el aforo limitado tras la apertura de los centros. Es un total parcial al no disponer del dato en los Dólmenes de la Pastora y Matarrubilla.</t>
  </si>
  <si>
    <r>
      <t xml:space="preserve">Tabla 1. </t>
    </r>
    <r>
      <rPr>
        <sz val="10.5"/>
        <rFont val="Source Sans Pro"/>
        <family val="2"/>
      </rPr>
      <t>Número de personas usuarias de la Red por centro y mes</t>
    </r>
  </si>
  <si>
    <r>
      <t xml:space="preserve">Tabla 2. </t>
    </r>
    <r>
      <rPr>
        <sz val="10.5"/>
        <rFont val="Source Sans Pro"/>
        <family val="2"/>
      </rPr>
      <t>Número de personas usuarias de la Red. Distribución según centro y sexo</t>
    </r>
  </si>
  <si>
    <r>
      <t xml:space="preserve">Tabla 3. </t>
    </r>
    <r>
      <rPr>
        <sz val="10.5"/>
        <rFont val="Source Sans Pro"/>
        <family val="2"/>
      </rPr>
      <t>Número de personas usuarias de la Red. Distribución según centro y procedencia</t>
    </r>
  </si>
  <si>
    <r>
      <t xml:space="preserve">Tabla 4. </t>
    </r>
    <r>
      <rPr>
        <sz val="10.5"/>
        <rFont val="Source Sans Pro"/>
        <family val="2"/>
      </rPr>
      <t>Porcentajes de personas usuarias de la Red. Distribución según centro y procedencia</t>
    </r>
  </si>
  <si>
    <r>
      <t xml:space="preserve">Tabla 5. </t>
    </r>
    <r>
      <rPr>
        <sz val="10.5"/>
        <rFont val="Source Sans Pro"/>
        <family val="2"/>
      </rPr>
      <t>Número de personas usuarias de la Red. Distribución según centro y tipo de visita</t>
    </r>
  </si>
  <si>
    <r>
      <t xml:space="preserve">Tabla 6. </t>
    </r>
    <r>
      <rPr>
        <sz val="10.5"/>
        <rFont val="Source Sans Pro"/>
        <family val="2"/>
      </rPr>
      <t>Número de personas usuarias de la Red. Distribución según centro y día de la semana</t>
    </r>
  </si>
  <si>
    <r>
      <t xml:space="preserve">Tabla 7. </t>
    </r>
    <r>
      <rPr>
        <sz val="10.5"/>
        <rFont val="Source Sans Pro"/>
        <family val="2"/>
      </rPr>
      <t>Número de actividades culturales realizadas en la Red. Distribución según centro y tipo de actividad</t>
    </r>
  </si>
  <si>
    <r>
      <t xml:space="preserve">Tabla 8. </t>
    </r>
    <r>
      <rPr>
        <sz val="10.5"/>
        <rFont val="Source Sans Pro"/>
        <family val="2"/>
      </rPr>
      <t>Número de asistentes a actividades culturales. Distribución según centro y tipo de actividad</t>
    </r>
  </si>
  <si>
    <r>
      <t xml:space="preserve">Tabla 9. </t>
    </r>
    <r>
      <rPr>
        <sz val="10.5"/>
        <rFont val="Source Sans Pro"/>
        <family val="2"/>
      </rPr>
      <t>Número de asistentes a actividades culturales. Distribución según centro y sexo</t>
    </r>
  </si>
  <si>
    <r>
      <t xml:space="preserve">Tabla 10. </t>
    </r>
    <r>
      <rPr>
        <sz val="10.5"/>
        <rFont val="Source Sans Pro"/>
        <family val="2"/>
      </rPr>
      <t>Exposiciones temporales realizadas en la Red. Asistentes a las exposiciones según sexo</t>
    </r>
  </si>
  <si>
    <r>
      <rPr>
        <u/>
        <sz val="8"/>
        <rFont val="Source Sans Pro"/>
        <family val="2"/>
      </rPr>
      <t>Año 2020:</t>
    </r>
    <r>
      <rPr>
        <sz val="8"/>
        <rFont val="Source Sans Pro"/>
        <family val="2"/>
      </rPr>
      <t xml:space="preserve"> Cierre temporal al público de los espacios de la Consejería de Cultura y Patrimonio Histórico y suspensión de sus actividades culturales desde el 13 de marzo hasta finales de junio debido a la situación</t>
    </r>
  </si>
  <si>
    <r>
      <t>Enclave monumental de La Sinagoga de Córdoba</t>
    </r>
    <r>
      <rPr>
        <vertAlign val="superscript"/>
        <sz val="9"/>
        <rFont val="Source Sans Pro"/>
        <family val="2"/>
      </rPr>
      <t>1</t>
    </r>
  </si>
  <si>
    <r>
      <rPr>
        <vertAlign val="superscript"/>
        <sz val="8"/>
        <rFont val="Source Sans Pro"/>
        <family val="2"/>
      </rPr>
      <t>1</t>
    </r>
    <r>
      <rPr>
        <sz val="8"/>
        <rFont val="Source Sans Pro"/>
        <family val="2"/>
      </rPr>
      <t xml:space="preserve"> Datos estimados en base a la estructura media de los datos de la Red por sexo.</t>
    </r>
  </si>
  <si>
    <r>
      <t>Conjunto monumental de la Alhambra y el Generalife</t>
    </r>
    <r>
      <rPr>
        <vertAlign val="superscript"/>
        <sz val="9"/>
        <rFont val="Source Sans Pro"/>
        <family val="2"/>
      </rPr>
      <t>2</t>
    </r>
  </si>
  <si>
    <t>Pág. 16</t>
  </si>
  <si>
    <r>
      <rPr>
        <u/>
        <sz val="8"/>
        <rFont val="Source Sans Pro"/>
        <family val="2"/>
      </rPr>
      <t>Año 2022:</t>
    </r>
    <r>
      <rPr>
        <sz val="8"/>
        <rFont val="Source Sans Pro"/>
        <family val="2"/>
      </rPr>
      <t xml:space="preserve"> Es un total parcial al no disponer del dato en los Dólmenes de la Pastora y Matarrubilla.</t>
    </r>
  </si>
  <si>
    <t xml:space="preserve">      marzo de 2020 hasta febrero de 2022.</t>
  </si>
  <si>
    <t xml:space="preserve">      Cerrado al público tras el confinamiento por el COVID-19 al ser un espacio sin ventilación desde</t>
  </si>
  <si>
    <r>
      <rPr>
        <vertAlign val="superscript"/>
        <sz val="8"/>
        <rFont val="Source Sans Pro"/>
        <family val="2"/>
      </rPr>
      <t>1</t>
    </r>
    <r>
      <rPr>
        <sz val="8"/>
        <rFont val="Source Sans Pro"/>
        <family val="2"/>
      </rPr>
      <t xml:space="preserve"> Datos estimados en base a la estructura media de los datos de la Red por procedencia.</t>
    </r>
  </si>
  <si>
    <r>
      <rPr>
        <vertAlign val="superscript"/>
        <sz val="8"/>
        <rFont val="Source Sans Pro"/>
        <family val="2"/>
      </rPr>
      <t>1</t>
    </r>
    <r>
      <rPr>
        <sz val="8"/>
        <rFont val="Source Sans Pro"/>
        <family val="2"/>
      </rPr>
      <t xml:space="preserve"> Datos estimados en base a la estructura media de los datos de la Red por tipo de visita.</t>
    </r>
  </si>
  <si>
    <t>Conjunto Arqueológico de Itálica</t>
  </si>
  <si>
    <t>Conjunto Arqueológico de Cástulo</t>
  </si>
  <si>
    <t>16/03/2022</t>
  </si>
  <si>
    <t>16/11/2022</t>
  </si>
  <si>
    <t>28/10/2022</t>
  </si>
  <si>
    <t>06/02/2023</t>
  </si>
  <si>
    <t>30/11/2022</t>
  </si>
  <si>
    <t>15/12/2022</t>
  </si>
  <si>
    <t>01/03/2023</t>
  </si>
  <si>
    <t>19/12/2022</t>
  </si>
  <si>
    <t>28/02/2023</t>
  </si>
  <si>
    <t>Conj. arq. Dólmenes de Antequera</t>
  </si>
  <si>
    <t>Conj. monum. de la Alhambra y el Generalife</t>
  </si>
  <si>
    <t>Conj. arq. de Madinat al-Zahra</t>
  </si>
  <si>
    <t>Conj. arq. de Carmona</t>
  </si>
  <si>
    <t>Las cosas del campo</t>
  </si>
  <si>
    <t>El Collar de la Paloma</t>
  </si>
  <si>
    <t>Un coloso para Itálica. Los mayores anfiteatros en época de Adriano</t>
  </si>
  <si>
    <t>Barros granadinos</t>
  </si>
  <si>
    <t>Symbolum</t>
  </si>
  <si>
    <t>Cartografía del Distrito Minero de Jaén</t>
  </si>
  <si>
    <t>Micro-exposición: Cástulo ayer, vestigios del pasado reciente</t>
  </si>
  <si>
    <t>Manuel Gómez-Moreno y los Dólmenes de Antequera</t>
  </si>
  <si>
    <r>
      <rPr>
        <vertAlign val="superscript"/>
        <sz val="8"/>
        <rFont val="Source Sans Pro"/>
        <family val="2"/>
      </rPr>
      <t>2</t>
    </r>
    <r>
      <rPr>
        <sz val="8"/>
        <rFont val="Source Sans Pro"/>
        <family val="2"/>
      </rPr>
      <t xml:space="preserve"> Datos estimados en base a los datos del Museo de la Alhambra como muestra representativa de los visitantes al Conjunto (dada su ubicación dentro del mismo).</t>
    </r>
  </si>
  <si>
    <t>2023</t>
  </si>
  <si>
    <r>
      <t xml:space="preserve">Anexo. </t>
    </r>
    <r>
      <rPr>
        <sz val="10.5"/>
        <rFont val="Source Sans Pro"/>
        <family val="2"/>
      </rPr>
      <t>Estado de los espacios en 2023</t>
    </r>
  </si>
  <si>
    <r>
      <t>Tabla 11.</t>
    </r>
    <r>
      <rPr>
        <sz val="10.5"/>
        <color indexed="8"/>
        <rFont val="Source Sans Pro"/>
        <family val="2"/>
      </rPr>
      <t xml:space="preserve"> Número de personas usuarias de la Red. Evolución anual 2013-2023</t>
    </r>
  </si>
  <si>
    <t>Enclave monumental Castillo de Belalcázar</t>
  </si>
  <si>
    <t>Belalcázar</t>
  </si>
  <si>
    <t>Enclave arqueológico Mezquitas funerarias de Málaga</t>
  </si>
  <si>
    <t>Asistentes a exposiciones temporales (año 2023)</t>
  </si>
  <si>
    <r>
      <t xml:space="preserve">Tabla 11. </t>
    </r>
    <r>
      <rPr>
        <sz val="10.5"/>
        <rFont val="Source Sans Pro"/>
        <family val="2"/>
      </rPr>
      <t>Número de personas usuarias de la Red. Evolución anual 2013-2023</t>
    </r>
  </si>
  <si>
    <t>Estado de los espacios en 2023</t>
  </si>
  <si>
    <r>
      <rPr>
        <b/>
        <sz val="8"/>
        <rFont val="Source Sans Pro"/>
        <family val="2"/>
      </rPr>
      <t xml:space="preserve">Fuente: </t>
    </r>
    <r>
      <rPr>
        <sz val="8"/>
        <rFont val="Source Sans Pro"/>
        <family val="2"/>
      </rPr>
      <t>Consejería de Turismo, Cultura y Deporte</t>
    </r>
  </si>
  <si>
    <r>
      <rPr>
        <b/>
        <sz val="8"/>
        <rFont val="Source Sans Pro"/>
        <family val="2"/>
      </rPr>
      <t>Fuente:</t>
    </r>
    <r>
      <rPr>
        <sz val="8"/>
        <rFont val="Source Sans Pro"/>
        <family val="2"/>
      </rPr>
      <t xml:space="preserve"> Consejería de Turismo, Cultura y Deporte</t>
    </r>
  </si>
  <si>
    <r>
      <rPr>
        <u/>
        <sz val="8"/>
        <rFont val="Source Sans Pro"/>
        <family val="2"/>
      </rPr>
      <t>Año 2023:</t>
    </r>
    <r>
      <rPr>
        <sz val="8"/>
        <rFont val="Source Sans Pro"/>
        <family val="2"/>
      </rPr>
      <t xml:space="preserve"> Es un total parcial al no disponer del dato en los Dólmenes de la Pastora y Matarrubilla.</t>
    </r>
  </si>
  <si>
    <t>Represent. y Festivales</t>
  </si>
  <si>
    <t>Conciertos</t>
  </si>
  <si>
    <t>Espuertas. Carmen Laffón</t>
  </si>
  <si>
    <t>29/06/2023</t>
  </si>
  <si>
    <t>23/06/2024</t>
  </si>
  <si>
    <t>10/07/2023</t>
  </si>
  <si>
    <t>26/06/2024</t>
  </si>
  <si>
    <t>El Megalitismo en tierras de Granada</t>
  </si>
  <si>
    <t>Lectores de muertos. La Antropología Física en contextos arqueológicos</t>
  </si>
  <si>
    <t>13/06/2023</t>
  </si>
  <si>
    <t>24/09/2023</t>
  </si>
  <si>
    <t>Conj. arq. de Baelo Claudia</t>
  </si>
  <si>
    <t>Total exposiciones temporales (18)</t>
  </si>
  <si>
    <t>Henry Clarke y la moda de España bajo el influjo de la Alhambra</t>
  </si>
  <si>
    <t>Itálica, ciudad ceremonial</t>
  </si>
  <si>
    <t>23/10/2023</t>
  </si>
  <si>
    <t>29/02/2024</t>
  </si>
  <si>
    <t>Exposición Antonio Gavira Ramírez</t>
  </si>
  <si>
    <t>16/06/2023</t>
  </si>
  <si>
    <t>30/11/2023</t>
  </si>
  <si>
    <t>Adornos y enseres personales de la mujer romana en Baelo</t>
  </si>
  <si>
    <t>08/03/2023</t>
  </si>
  <si>
    <t>02/04/2023</t>
  </si>
  <si>
    <t>Micro-exposición La Huella del Tiempo: Fragmentos de Eternidad</t>
  </si>
  <si>
    <t>Micro-exposición: Cástulo Sefarad: Primera Luz</t>
  </si>
  <si>
    <t>18/05/2023</t>
  </si>
  <si>
    <t>30/09/2023</t>
  </si>
  <si>
    <t>09/10/2023</t>
  </si>
  <si>
    <t>31/12/2023</t>
  </si>
  <si>
    <t>17/11/2023</t>
  </si>
  <si>
    <t>02/12/2023</t>
  </si>
  <si>
    <t>Sangre y muerte en el círculo dorado</t>
  </si>
  <si>
    <t>30/06/2023</t>
  </si>
  <si>
    <t>31/01/2023</t>
  </si>
  <si>
    <r>
      <t xml:space="preserve">     </t>
    </r>
    <r>
      <rPr>
        <b/>
        <sz val="10.5"/>
        <rFont val="Source Sans Pro"/>
        <family val="2"/>
      </rPr>
      <t xml:space="preserve"> Enclave arqueológico Gades: Columbarios, Cádiz: </t>
    </r>
    <r>
      <rPr>
        <sz val="10.5"/>
        <rFont val="Source Sans Pro"/>
        <family val="2"/>
      </rPr>
      <t>Cerrado al público por realización de obras.</t>
    </r>
  </si>
  <si>
    <r>
      <t xml:space="preserve">    </t>
    </r>
    <r>
      <rPr>
        <b/>
        <sz val="10.5"/>
        <rFont val="Source Sans Pro"/>
        <family val="2"/>
      </rPr>
      <t xml:space="preserve">  Enclave monumental Castillo de Belalcázar:</t>
    </r>
    <r>
      <rPr>
        <sz val="10.5"/>
        <rFont val="Source Sans Pro"/>
        <family val="2"/>
      </rPr>
      <t xml:space="preserve"> Abierto al público desde el 22 de abril.</t>
    </r>
  </si>
  <si>
    <r>
      <t xml:space="preserve">      </t>
    </r>
    <r>
      <rPr>
        <b/>
        <sz val="10.5"/>
        <rFont val="Source Sans Pro"/>
        <family val="2"/>
      </rPr>
      <t>Enclave arqueológico de Ategua, Córdoba:</t>
    </r>
    <r>
      <rPr>
        <sz val="10.5"/>
        <rFont val="Source Sans Pro"/>
        <family val="2"/>
      </rPr>
      <t xml:space="preserve"> Cerrado al público por realización de obras.</t>
    </r>
  </si>
  <si>
    <r>
      <t xml:space="preserve">      </t>
    </r>
    <r>
      <rPr>
        <b/>
        <sz val="10.5"/>
        <rFont val="Source Sans Pro"/>
        <family val="2"/>
      </rPr>
      <t>Enclave arqueológico Mezquitas funerarias de Málaga:</t>
    </r>
    <r>
      <rPr>
        <sz val="10.5"/>
        <rFont val="Source Sans Pro"/>
        <family val="2"/>
      </rPr>
      <t xml:space="preserve"> Abierto al público desde el 3 de abril.</t>
    </r>
  </si>
  <si>
    <r>
      <t xml:space="preserve">     </t>
    </r>
    <r>
      <rPr>
        <b/>
        <sz val="10.5"/>
        <rFont val="Source Sans Pro"/>
        <family val="2"/>
      </rPr>
      <t xml:space="preserve"> Enclave arqueológico Dólmenes de la Pastora y Matarrubilla, Valencina de la Concepción: </t>
    </r>
  </si>
  <si>
    <r>
      <t>Enclave monumental Castillo de Belalcázar</t>
    </r>
    <r>
      <rPr>
        <vertAlign val="superscript"/>
        <sz val="9"/>
        <rFont val="Source Sans Pro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</si>
</sst>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0.0%"/>
    <numFmt numFmtId="166" formatCode="#,##0;\-#,##0;\-;\·\·"/>
  </numFmts>
  <fonts count="61" x14ac:knownFonts="1">
    <font>
      <sz val="11"/>
      <color theme="1"/>
      <name val="Calibri"/>
      <family val="2"/>
      <scheme val="minor"/>
    </font>
    <font>
      <sz val="11"/>
      <name val="NewsGotT"/>
    </font>
    <font>
      <sz val="10"/>
      <name val="Arial"/>
      <family val="2"/>
    </font>
    <font>
      <b/>
      <sz val="10"/>
      <name val="NewsGotT"/>
    </font>
    <font>
      <b/>
      <sz val="9"/>
      <name val="NewsGotT"/>
    </font>
    <font>
      <b/>
      <sz val="9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b/>
      <sz val="10.5"/>
      <name val="Source Sans Pro"/>
      <family val="2"/>
    </font>
    <font>
      <b/>
      <sz val="10"/>
      <name val="Source Sans Pro"/>
      <family val="2"/>
    </font>
    <font>
      <sz val="10"/>
      <name val="Source Sans Pro"/>
      <family val="2"/>
    </font>
    <font>
      <sz val="9"/>
      <name val="Source Sans Pro"/>
      <family val="2"/>
    </font>
    <font>
      <sz val="10.5"/>
      <name val="Source Sans Pro"/>
      <family val="2"/>
    </font>
    <font>
      <sz val="8"/>
      <name val="Source Sans Pro"/>
      <family val="2"/>
    </font>
    <font>
      <sz val="8"/>
      <color indexed="8"/>
      <name val="Source Sans Pro"/>
      <family val="2"/>
    </font>
    <font>
      <sz val="8"/>
      <name val="Arial"/>
      <family val="2"/>
    </font>
    <font>
      <u/>
      <sz val="8"/>
      <name val="Source Sans Pro"/>
      <family val="2"/>
    </font>
    <font>
      <vertAlign val="superscript"/>
      <sz val="9"/>
      <name val="Source Sans Pro"/>
      <family val="2"/>
    </font>
    <font>
      <vertAlign val="superscript"/>
      <sz val="8"/>
      <name val="Source Sans Pro"/>
      <family val="2"/>
    </font>
    <font>
      <b/>
      <sz val="8"/>
      <name val="Source Sans Pro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NewsGotT"/>
    </font>
    <font>
      <sz val="9"/>
      <color theme="1"/>
      <name val="NewsGotT"/>
    </font>
    <font>
      <u/>
      <sz val="11"/>
      <color theme="10"/>
      <name val="NewsGotT"/>
    </font>
    <font>
      <b/>
      <sz val="11"/>
      <color rgb="FFEFF3E2"/>
      <name val="NewsGotT"/>
    </font>
    <font>
      <b/>
      <sz val="11"/>
      <color theme="1"/>
      <name val="NewsGotT"/>
    </font>
    <font>
      <sz val="12"/>
      <color theme="1"/>
      <name val="NewsGotT"/>
    </font>
    <font>
      <b/>
      <sz val="12"/>
      <color rgb="FF007A33"/>
      <name val="NewsGotT"/>
    </font>
    <font>
      <b/>
      <sz val="14"/>
      <color theme="1"/>
      <name val="NewsGotT"/>
    </font>
    <font>
      <sz val="11"/>
      <color rgb="FFFF0000"/>
      <name val="NewsGotT"/>
    </font>
    <font>
      <sz val="11"/>
      <color theme="0"/>
      <name val="NewsGotT"/>
    </font>
    <font>
      <b/>
      <sz val="11"/>
      <color theme="0"/>
      <name val="NewsGotT"/>
    </font>
    <font>
      <sz val="11"/>
      <name val="Calibri"/>
      <family val="2"/>
      <scheme val="minor"/>
    </font>
    <font>
      <sz val="10"/>
      <color theme="1"/>
      <name val="NewsGotT"/>
    </font>
    <font>
      <b/>
      <sz val="9"/>
      <color theme="1"/>
      <name val="NewsGotT"/>
    </font>
    <font>
      <b/>
      <sz val="10"/>
      <color theme="0"/>
      <name val="NewsGotT"/>
    </font>
    <font>
      <sz val="11"/>
      <color theme="1"/>
      <name val="Source Sans Pro"/>
      <family val="2"/>
    </font>
    <font>
      <b/>
      <sz val="14"/>
      <color theme="1"/>
      <name val="Source Sans Pro"/>
      <family val="2"/>
    </font>
    <font>
      <sz val="10.5"/>
      <color theme="1"/>
      <name val="Source Sans Pro"/>
      <family val="2"/>
    </font>
    <font>
      <b/>
      <sz val="10.5"/>
      <color theme="1"/>
      <name val="Source Sans Pro"/>
      <family val="2"/>
    </font>
    <font>
      <b/>
      <sz val="10.5"/>
      <color rgb="FFEFF3E2"/>
      <name val="Source Sans Pro"/>
      <family val="2"/>
    </font>
    <font>
      <sz val="10.5"/>
      <color theme="0"/>
      <name val="Source Sans Pro"/>
      <family val="2"/>
    </font>
    <font>
      <sz val="10"/>
      <color theme="1"/>
      <name val="Source Sans Pro"/>
      <family val="2"/>
    </font>
    <font>
      <b/>
      <sz val="10"/>
      <color theme="1"/>
      <name val="Source Sans Pro"/>
      <family val="2"/>
    </font>
    <font>
      <sz val="8"/>
      <color theme="1"/>
      <name val="Source Sans Pro"/>
      <family val="2"/>
    </font>
    <font>
      <sz val="8"/>
      <color theme="0" tint="-0.499984740745262"/>
      <name val="Arial"/>
      <family val="2"/>
    </font>
    <font>
      <b/>
      <sz val="10.5"/>
      <color rgb="FF007933"/>
      <name val="Source Sans Pro"/>
      <family val="2"/>
    </font>
    <font>
      <sz val="10.5"/>
      <color rgb="FFFF0000"/>
      <name val="Source Sans Pro"/>
      <family val="2"/>
    </font>
    <font>
      <b/>
      <sz val="10"/>
      <color theme="0"/>
      <name val="Source Sans Pro"/>
      <family val="2"/>
    </font>
    <font>
      <u/>
      <sz val="10.5"/>
      <color rgb="FFFF0000"/>
      <name val="Source Sans Pro"/>
      <family val="2"/>
    </font>
    <font>
      <b/>
      <sz val="9"/>
      <color theme="0"/>
      <name val="Source Sans Pro"/>
      <family val="2"/>
    </font>
    <font>
      <sz val="9"/>
      <color theme="0"/>
      <name val="Source Sans Pro"/>
      <family val="2"/>
    </font>
    <font>
      <u/>
      <sz val="10.5"/>
      <color theme="10"/>
      <name val="Source Sans Pro"/>
      <family val="2"/>
    </font>
    <font>
      <sz val="10"/>
      <color theme="0"/>
      <name val="Source Sans Pro"/>
      <family val="2"/>
    </font>
    <font>
      <sz val="9"/>
      <color theme="1"/>
      <name val="Source Sans Pro"/>
      <family val="2"/>
    </font>
    <font>
      <sz val="10.5"/>
      <color theme="1"/>
      <name val="Calibri"/>
      <family val="2"/>
      <scheme val="minor"/>
    </font>
    <font>
      <sz val="8"/>
      <color rgb="FFFF0000"/>
      <name val="Source Sans Pro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369040"/>
        <bgColor indexed="64"/>
      </patternFill>
    </fill>
    <fill>
      <patternFill patternType="solid">
        <fgColor rgb="FFDFE9DB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69040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69040"/>
        <bgColor theme="0"/>
      </patternFill>
    </fill>
  </fills>
  <borders count="19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medium">
        <color rgb="FF36904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</borders>
  <cellStyleXfs count="4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</cellStyleXfs>
  <cellXfs count="144">
    <xf numFmtId="0" fontId="0" fillId="0" borderId="0" xfId="0"/>
    <xf numFmtId="0" fontId="0" fillId="3" borderId="0" xfId="0" applyFill="1"/>
    <xf numFmtId="0" fontId="0" fillId="4" borderId="0" xfId="0" applyFill="1"/>
    <xf numFmtId="0" fontId="0" fillId="3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2" fillId="3" borderId="0" xfId="0" applyFont="1" applyFill="1" applyAlignment="1">
      <alignment vertical="center"/>
    </xf>
    <xf numFmtId="164" fontId="22" fillId="3" borderId="0" xfId="0" applyNumberFormat="1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4" fillId="3" borderId="0" xfId="1" applyFont="1" applyFill="1" applyBorder="1" applyAlignment="1" applyProtection="1">
      <alignment horizontal="right"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8" fillId="3" borderId="0" xfId="0" applyFont="1" applyFill="1" applyAlignment="1">
      <alignment horizontal="left" vertical="center"/>
    </xf>
    <xf numFmtId="0" fontId="29" fillId="3" borderId="0" xfId="0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30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166" fontId="5" fillId="5" borderId="0" xfId="0" applyNumberFormat="1" applyFont="1" applyFill="1" applyAlignment="1" applyProtection="1">
      <alignment horizontal="right" vertical="center"/>
      <protection locked="0"/>
    </xf>
    <xf numFmtId="0" fontId="33" fillId="3" borderId="0" xfId="0" applyFont="1" applyFill="1" applyAlignment="1">
      <alignment vertical="center"/>
    </xf>
    <xf numFmtId="0" fontId="3" fillId="5" borderId="0" xfId="2" applyFont="1" applyFill="1" applyAlignment="1">
      <alignment horizontal="left" vertical="center"/>
    </xf>
    <xf numFmtId="166" fontId="4" fillId="5" borderId="0" xfId="0" applyNumberFormat="1" applyFont="1" applyFill="1" applyAlignment="1">
      <alignment horizontal="right" vertical="center"/>
    </xf>
    <xf numFmtId="0" fontId="34" fillId="5" borderId="0" xfId="0" applyFont="1" applyFill="1" applyAlignment="1">
      <alignment vertical="center"/>
    </xf>
    <xf numFmtId="166" fontId="35" fillId="5" borderId="0" xfId="0" applyNumberFormat="1" applyFont="1" applyFill="1" applyAlignment="1">
      <alignment horizontal="right" vertical="center"/>
    </xf>
    <xf numFmtId="0" fontId="25" fillId="3" borderId="0" xfId="0" applyFont="1" applyFill="1" applyAlignment="1">
      <alignment horizontal="center" vertical="center"/>
    </xf>
    <xf numFmtId="9" fontId="36" fillId="6" borderId="0" xfId="3" applyFont="1" applyFill="1" applyBorder="1" applyAlignment="1">
      <alignment horizontal="center" vertical="center" wrapText="1"/>
    </xf>
    <xf numFmtId="0" fontId="37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0" fontId="39" fillId="3" borderId="0" xfId="0" applyFont="1" applyFill="1" applyAlignment="1">
      <alignment vertical="center"/>
    </xf>
    <xf numFmtId="0" fontId="40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40" fillId="3" borderId="0" xfId="0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166" fontId="10" fillId="5" borderId="0" xfId="0" applyNumberFormat="1" applyFont="1" applyFill="1" applyAlignment="1" applyProtection="1">
      <alignment horizontal="right" vertical="center"/>
      <protection locked="0"/>
    </xf>
    <xf numFmtId="0" fontId="8" fillId="3" borderId="10" xfId="0" applyFont="1" applyFill="1" applyBorder="1" applyAlignment="1">
      <alignment vertical="center"/>
    </xf>
    <xf numFmtId="0" fontId="41" fillId="3" borderId="11" xfId="0" applyFont="1" applyFill="1" applyBorder="1" applyAlignment="1">
      <alignment vertical="center"/>
    </xf>
    <xf numFmtId="0" fontId="41" fillId="3" borderId="12" xfId="0" applyFont="1" applyFill="1" applyBorder="1" applyAlignment="1">
      <alignment vertical="center"/>
    </xf>
    <xf numFmtId="0" fontId="42" fillId="7" borderId="0" xfId="0" applyFont="1" applyFill="1" applyAlignment="1">
      <alignment vertical="center"/>
    </xf>
    <xf numFmtId="166" fontId="9" fillId="5" borderId="0" xfId="0" applyNumberFormat="1" applyFont="1" applyFill="1" applyAlignment="1">
      <alignment horizontal="right" vertical="center"/>
    </xf>
    <xf numFmtId="0" fontId="11" fillId="5" borderId="0" xfId="2" applyFont="1" applyFill="1" applyAlignment="1">
      <alignment horizontal="left" vertical="center" indent="1"/>
    </xf>
    <xf numFmtId="0" fontId="9" fillId="8" borderId="0" xfId="2" applyFont="1" applyFill="1" applyAlignment="1">
      <alignment horizontal="left" vertical="center"/>
    </xf>
    <xf numFmtId="0" fontId="43" fillId="8" borderId="0" xfId="0" applyFont="1" applyFill="1" applyAlignment="1">
      <alignment vertical="center"/>
    </xf>
    <xf numFmtId="166" fontId="44" fillId="8" borderId="0" xfId="0" applyNumberFormat="1" applyFont="1" applyFill="1" applyAlignment="1">
      <alignment horizontal="right" vertical="center"/>
    </xf>
    <xf numFmtId="0" fontId="22" fillId="3" borderId="13" xfId="0" applyFont="1" applyFill="1" applyBorder="1" applyAlignment="1">
      <alignment vertical="center"/>
    </xf>
    <xf numFmtId="0" fontId="13" fillId="5" borderId="0" xfId="2" applyFont="1" applyFill="1"/>
    <xf numFmtId="0" fontId="13" fillId="5" borderId="0" xfId="2" applyFont="1" applyFill="1" applyAlignment="1">
      <alignment horizontal="left"/>
    </xf>
    <xf numFmtId="0" fontId="43" fillId="3" borderId="0" xfId="0" applyFont="1" applyFill="1" applyAlignment="1">
      <alignment horizontal="right" vertical="center"/>
    </xf>
    <xf numFmtId="0" fontId="13" fillId="3" borderId="0" xfId="0" applyFont="1" applyFill="1" applyAlignment="1">
      <alignment vertical="center"/>
    </xf>
    <xf numFmtId="0" fontId="4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3" fontId="46" fillId="9" borderId="0" xfId="0" applyNumberFormat="1" applyFont="1" applyFill="1" applyProtection="1">
      <protection locked="0"/>
    </xf>
    <xf numFmtId="3" fontId="15" fillId="9" borderId="0" xfId="0" applyNumberFormat="1" applyFont="1" applyFill="1" applyProtection="1">
      <protection locked="0"/>
    </xf>
    <xf numFmtId="49" fontId="47" fillId="3" borderId="0" xfId="0" applyNumberFormat="1" applyFont="1" applyFill="1" applyAlignment="1">
      <alignment horizontal="left" vertical="center"/>
    </xf>
    <xf numFmtId="0" fontId="11" fillId="5" borderId="0" xfId="2" applyFont="1" applyFill="1" applyAlignment="1">
      <alignment vertical="center"/>
    </xf>
    <xf numFmtId="0" fontId="9" fillId="8" borderId="0" xfId="2" applyFont="1" applyFill="1" applyAlignment="1">
      <alignment vertical="center"/>
    </xf>
    <xf numFmtId="0" fontId="48" fillId="3" borderId="0" xfId="0" applyFont="1" applyFill="1" applyAlignment="1">
      <alignment vertical="center"/>
    </xf>
    <xf numFmtId="3" fontId="10" fillId="5" borderId="0" xfId="0" applyNumberFormat="1" applyFont="1" applyFill="1" applyAlignment="1" applyProtection="1">
      <alignment horizontal="right" vertical="center"/>
      <protection locked="0"/>
    </xf>
    <xf numFmtId="3" fontId="9" fillId="5" borderId="0" xfId="0" applyNumberFormat="1" applyFont="1" applyFill="1" applyAlignment="1" applyProtection="1">
      <alignment horizontal="right" vertical="center"/>
      <protection locked="0"/>
    </xf>
    <xf numFmtId="165" fontId="10" fillId="5" borderId="0" xfId="0" applyNumberFormat="1" applyFont="1" applyFill="1" applyAlignment="1" applyProtection="1">
      <alignment horizontal="right" vertical="center"/>
      <protection locked="0"/>
    </xf>
    <xf numFmtId="165" fontId="9" fillId="2" borderId="0" xfId="0" applyNumberFormat="1" applyFont="1" applyFill="1" applyAlignment="1">
      <alignment horizontal="right" vertical="center"/>
    </xf>
    <xf numFmtId="9" fontId="49" fillId="10" borderId="0" xfId="3" applyFont="1" applyFill="1" applyBorder="1" applyAlignment="1">
      <alignment horizontal="left" vertical="center"/>
    </xf>
    <xf numFmtId="9" fontId="49" fillId="10" borderId="1" xfId="3" applyFont="1" applyFill="1" applyBorder="1" applyAlignment="1">
      <alignment horizontal="center" vertical="center" wrapText="1"/>
    </xf>
    <xf numFmtId="9" fontId="49" fillId="10" borderId="2" xfId="3" applyFont="1" applyFill="1" applyBorder="1" applyAlignment="1">
      <alignment horizontal="center" vertical="center" wrapText="1"/>
    </xf>
    <xf numFmtId="9" fontId="49" fillId="10" borderId="3" xfId="3" applyFont="1" applyFill="1" applyBorder="1" applyAlignment="1">
      <alignment horizontal="center" vertical="center" wrapText="1"/>
    </xf>
    <xf numFmtId="0" fontId="50" fillId="3" borderId="0" xfId="1" applyFont="1" applyFill="1" applyBorder="1" applyAlignment="1" applyProtection="1">
      <alignment vertical="center"/>
    </xf>
    <xf numFmtId="3" fontId="44" fillId="8" borderId="0" xfId="0" applyNumberFormat="1" applyFont="1" applyFill="1" applyAlignment="1">
      <alignment vertical="center"/>
    </xf>
    <xf numFmtId="3" fontId="43" fillId="8" borderId="0" xfId="0" applyNumberFormat="1" applyFont="1" applyFill="1" applyAlignment="1">
      <alignment vertical="center"/>
    </xf>
    <xf numFmtId="165" fontId="43" fillId="8" borderId="0" xfId="0" applyNumberFormat="1" applyFont="1" applyFill="1" applyAlignment="1">
      <alignment vertical="center"/>
    </xf>
    <xf numFmtId="3" fontId="9" fillId="8" borderId="0" xfId="2" applyNumberFormat="1" applyFont="1" applyFill="1" applyAlignment="1">
      <alignment horizontal="left" vertical="center"/>
    </xf>
    <xf numFmtId="165" fontId="9" fillId="8" borderId="0" xfId="2" applyNumberFormat="1" applyFont="1" applyFill="1" applyAlignment="1">
      <alignment horizontal="left" vertical="center"/>
    </xf>
    <xf numFmtId="165" fontId="44" fillId="8" borderId="0" xfId="0" applyNumberFormat="1" applyFont="1" applyFill="1" applyAlignment="1">
      <alignment horizontal="right" vertical="center"/>
    </xf>
    <xf numFmtId="9" fontId="51" fillId="10" borderId="0" xfId="3" applyFont="1" applyFill="1" applyBorder="1" applyAlignment="1">
      <alignment horizontal="left" vertical="center"/>
    </xf>
    <xf numFmtId="0" fontId="52" fillId="7" borderId="0" xfId="0" applyFont="1" applyFill="1" applyAlignment="1">
      <alignment vertical="center"/>
    </xf>
    <xf numFmtId="9" fontId="51" fillId="10" borderId="14" xfId="3" applyFont="1" applyFill="1" applyBorder="1" applyAlignment="1">
      <alignment horizontal="center" vertical="center" wrapText="1"/>
    </xf>
    <xf numFmtId="9" fontId="51" fillId="10" borderId="0" xfId="3" applyFont="1" applyFill="1" applyBorder="1" applyAlignment="1">
      <alignment horizontal="center" vertical="center" wrapText="1"/>
    </xf>
    <xf numFmtId="0" fontId="53" fillId="3" borderId="0" xfId="1" applyFont="1" applyFill="1" applyBorder="1" applyAlignment="1" applyProtection="1">
      <alignment vertical="center"/>
    </xf>
    <xf numFmtId="0" fontId="20" fillId="3" borderId="0" xfId="1" applyFill="1" applyBorder="1" applyAlignment="1" applyProtection="1">
      <alignment vertical="center"/>
    </xf>
    <xf numFmtId="1" fontId="49" fillId="10" borderId="2" xfId="3" applyNumberFormat="1" applyFont="1" applyFill="1" applyBorder="1" applyAlignment="1">
      <alignment horizontal="center" vertical="center" wrapText="1"/>
    </xf>
    <xf numFmtId="1" fontId="49" fillId="10" borderId="3" xfId="3" applyNumberFormat="1" applyFont="1" applyFill="1" applyBorder="1" applyAlignment="1">
      <alignment horizontal="center" vertical="center" wrapText="1"/>
    </xf>
    <xf numFmtId="0" fontId="54" fillId="7" borderId="0" xfId="0" applyFont="1" applyFill="1" applyAlignment="1">
      <alignment vertical="center"/>
    </xf>
    <xf numFmtId="9" fontId="49" fillId="10" borderId="14" xfId="3" applyFont="1" applyFill="1" applyBorder="1" applyAlignment="1">
      <alignment vertical="center" wrapText="1"/>
    </xf>
    <xf numFmtId="9" fontId="49" fillId="10" borderId="14" xfId="3" applyFont="1" applyFill="1" applyBorder="1" applyAlignment="1">
      <alignment horizontal="center" vertical="center" wrapText="1"/>
    </xf>
    <xf numFmtId="9" fontId="49" fillId="10" borderId="0" xfId="3" applyFont="1" applyFill="1" applyBorder="1" applyAlignment="1">
      <alignment horizontal="center" vertical="center" wrapText="1"/>
    </xf>
    <xf numFmtId="9" fontId="49" fillId="10" borderId="14" xfId="3" applyFont="1" applyFill="1" applyBorder="1" applyAlignment="1">
      <alignment horizontal="left" vertical="center" wrapText="1" indent="1"/>
    </xf>
    <xf numFmtId="0" fontId="10" fillId="8" borderId="0" xfId="2" applyFont="1" applyFill="1" applyAlignment="1">
      <alignment horizontal="left" vertical="center"/>
    </xf>
    <xf numFmtId="0" fontId="9" fillId="11" borderId="0" xfId="2" applyFont="1" applyFill="1" applyAlignment="1">
      <alignment horizontal="left" vertical="center"/>
    </xf>
    <xf numFmtId="0" fontId="43" fillId="11" borderId="0" xfId="0" applyFont="1" applyFill="1" applyAlignment="1">
      <alignment vertical="center"/>
    </xf>
    <xf numFmtId="165" fontId="55" fillId="5" borderId="0" xfId="0" applyNumberFormat="1" applyFont="1" applyFill="1" applyAlignment="1">
      <alignment vertical="center"/>
    </xf>
    <xf numFmtId="1" fontId="49" fillId="10" borderId="0" xfId="3" applyNumberFormat="1" applyFont="1" applyFill="1" applyBorder="1" applyAlignment="1">
      <alignment horizontal="center" vertical="center" wrapText="1"/>
    </xf>
    <xf numFmtId="1" fontId="49" fillId="10" borderId="14" xfId="3" applyNumberFormat="1" applyFont="1" applyFill="1" applyBorder="1" applyAlignment="1">
      <alignment horizontal="center" vertical="center" wrapText="1"/>
    </xf>
    <xf numFmtId="3" fontId="22" fillId="4" borderId="0" xfId="0" applyNumberFormat="1" applyFont="1" applyFill="1" applyAlignment="1">
      <alignment vertical="center"/>
    </xf>
    <xf numFmtId="166" fontId="9" fillId="2" borderId="0" xfId="0" applyNumberFormat="1" applyFont="1" applyFill="1" applyAlignment="1" applyProtection="1">
      <alignment horizontal="right" vertical="center"/>
      <protection locked="0"/>
    </xf>
    <xf numFmtId="166" fontId="9" fillId="5" borderId="0" xfId="0" applyNumberFormat="1" applyFont="1" applyFill="1" applyAlignment="1" applyProtection="1">
      <alignment horizontal="right" vertical="center"/>
      <protection locked="0"/>
    </xf>
    <xf numFmtId="166" fontId="44" fillId="8" borderId="0" xfId="0" applyNumberFormat="1" applyFont="1" applyFill="1" applyAlignment="1">
      <alignment vertical="center"/>
    </xf>
    <xf numFmtId="165" fontId="44" fillId="8" borderId="0" xfId="0" applyNumberFormat="1" applyFont="1" applyFill="1" applyAlignment="1">
      <alignment vertical="center"/>
    </xf>
    <xf numFmtId="165" fontId="9" fillId="5" borderId="0" xfId="0" applyNumberFormat="1" applyFont="1" applyFill="1" applyAlignment="1" applyProtection="1">
      <alignment horizontal="right" vertical="center"/>
      <protection locked="0"/>
    </xf>
    <xf numFmtId="165" fontId="22" fillId="4" borderId="0" xfId="0" applyNumberFormat="1" applyFont="1" applyFill="1" applyAlignment="1">
      <alignment vertical="center"/>
    </xf>
    <xf numFmtId="3" fontId="9" fillId="2" borderId="0" xfId="0" applyNumberFormat="1" applyFont="1" applyFill="1" applyAlignment="1">
      <alignment horizontal="right" vertical="center"/>
    </xf>
    <xf numFmtId="166" fontId="10" fillId="5" borderId="0" xfId="0" applyNumberFormat="1" applyFont="1" applyFill="1" applyAlignment="1">
      <alignment horizontal="right" vertical="center"/>
    </xf>
    <xf numFmtId="0" fontId="11" fillId="8" borderId="0" xfId="2" applyFont="1" applyFill="1" applyAlignment="1">
      <alignment vertical="center"/>
    </xf>
    <xf numFmtId="0" fontId="55" fillId="8" borderId="0" xfId="0" applyFont="1" applyFill="1" applyAlignment="1">
      <alignment vertical="center" wrapText="1"/>
    </xf>
    <xf numFmtId="0" fontId="8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7" fillId="5" borderId="0" xfId="2" applyFont="1" applyFill="1" applyAlignment="1">
      <alignment horizontal="left"/>
    </xf>
    <xf numFmtId="0" fontId="57" fillId="5" borderId="0" xfId="2" applyFont="1" applyFill="1"/>
    <xf numFmtId="1" fontId="49" fillId="10" borderId="15" xfId="3" applyNumberFormat="1" applyFont="1" applyFill="1" applyBorder="1" applyAlignment="1">
      <alignment horizontal="center" vertical="center" wrapText="1"/>
    </xf>
    <xf numFmtId="0" fontId="11" fillId="5" borderId="0" xfId="2" applyFont="1" applyFill="1" applyAlignment="1">
      <alignment vertical="center" wrapText="1"/>
    </xf>
    <xf numFmtId="0" fontId="55" fillId="8" borderId="0" xfId="0" applyFont="1" applyFill="1" applyAlignment="1">
      <alignment vertical="center"/>
    </xf>
    <xf numFmtId="3" fontId="11" fillId="5" borderId="0" xfId="0" applyNumberFormat="1" applyFont="1" applyFill="1" applyAlignment="1" applyProtection="1">
      <alignment vertical="center"/>
      <protection locked="0"/>
    </xf>
    <xf numFmtId="3" fontId="55" fillId="5" borderId="0" xfId="0" applyNumberFormat="1" applyFont="1" applyFill="1" applyAlignment="1">
      <alignment vertical="center"/>
    </xf>
    <xf numFmtId="3" fontId="55" fillId="8" borderId="0" xfId="0" applyNumberFormat="1" applyFont="1" applyFill="1" applyAlignment="1">
      <alignment vertical="center"/>
    </xf>
    <xf numFmtId="3" fontId="11" fillId="8" borderId="0" xfId="2" applyNumberFormat="1" applyFont="1" applyFill="1" applyAlignment="1">
      <alignment vertical="center"/>
    </xf>
    <xf numFmtId="14" fontId="11" fillId="8" borderId="0" xfId="2" applyNumberFormat="1" applyFont="1" applyFill="1" applyAlignment="1">
      <alignment horizontal="right" vertical="center"/>
    </xf>
    <xf numFmtId="166" fontId="44" fillId="11" borderId="0" xfId="0" applyNumberFormat="1" applyFont="1" applyFill="1" applyAlignment="1">
      <alignment vertical="center"/>
    </xf>
    <xf numFmtId="3" fontId="44" fillId="11" borderId="0" xfId="0" applyNumberFormat="1" applyFont="1" applyFill="1" applyAlignment="1">
      <alignment vertical="center"/>
    </xf>
    <xf numFmtId="0" fontId="21" fillId="3" borderId="0" xfId="0" applyFont="1" applyFill="1" applyAlignment="1">
      <alignment vertical="center"/>
    </xf>
    <xf numFmtId="165" fontId="55" fillId="8" borderId="0" xfId="0" applyNumberFormat="1" applyFont="1" applyFill="1" applyAlignment="1">
      <alignment vertical="center"/>
    </xf>
    <xf numFmtId="14" fontId="11" fillId="5" borderId="0" xfId="0" applyNumberFormat="1" applyFont="1" applyFill="1" applyAlignment="1" applyProtection="1">
      <alignment horizontal="right" vertical="center"/>
      <protection locked="0"/>
    </xf>
    <xf numFmtId="14" fontId="11" fillId="8" borderId="0" xfId="0" applyNumberFormat="1" applyFont="1" applyFill="1" applyAlignment="1">
      <alignment horizontal="right" vertical="center"/>
    </xf>
    <xf numFmtId="10" fontId="9" fillId="5" borderId="0" xfId="0" applyNumberFormat="1" applyFont="1" applyFill="1" applyAlignment="1" applyProtection="1">
      <alignment horizontal="right" vertical="center"/>
      <protection locked="0"/>
    </xf>
    <xf numFmtId="0" fontId="60" fillId="0" borderId="0" xfId="0" applyFont="1" applyAlignment="1">
      <alignment vertical="center"/>
    </xf>
    <xf numFmtId="0" fontId="12" fillId="3" borderId="0" xfId="0" applyFont="1" applyFill="1" applyAlignment="1">
      <alignment vertical="center"/>
    </xf>
    <xf numFmtId="0" fontId="40" fillId="3" borderId="0" xfId="0" applyFont="1" applyFill="1" applyAlignment="1">
      <alignment horizontal="left" vertical="center"/>
    </xf>
    <xf numFmtId="49" fontId="47" fillId="3" borderId="0" xfId="0" applyNumberFormat="1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9" fontId="49" fillId="10" borderId="16" xfId="3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9" fontId="49" fillId="10" borderId="4" xfId="3" applyFont="1" applyFill="1" applyBorder="1" applyAlignment="1">
      <alignment horizontal="center" vertical="center" wrapText="1"/>
    </xf>
    <xf numFmtId="0" fontId="37" fillId="7" borderId="5" xfId="0" applyFont="1" applyFill="1" applyBorder="1" applyAlignment="1">
      <alignment horizontal="center" vertical="center" wrapText="1"/>
    </xf>
    <xf numFmtId="0" fontId="37" fillId="7" borderId="6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59" fillId="7" borderId="2" xfId="0" applyFont="1" applyFill="1" applyBorder="1" applyAlignment="1">
      <alignment horizontal="center" vertical="center" wrapText="1"/>
    </xf>
    <xf numFmtId="0" fontId="43" fillId="7" borderId="5" xfId="0" applyFont="1" applyFill="1" applyBorder="1" applyAlignment="1">
      <alignment horizontal="center" vertical="center" wrapText="1"/>
    </xf>
    <xf numFmtId="0" fontId="43" fillId="7" borderId="5" xfId="0" applyFont="1" applyFill="1" applyBorder="1" applyAlignment="1">
      <alignment vertical="center" wrapText="1"/>
    </xf>
    <xf numFmtId="9" fontId="49" fillId="10" borderId="7" xfId="3" applyFont="1" applyFill="1" applyBorder="1" applyAlignment="1">
      <alignment horizontal="center" vertical="center" wrapText="1"/>
    </xf>
    <xf numFmtId="0" fontId="43" fillId="7" borderId="8" xfId="0" applyFont="1" applyFill="1" applyBorder="1" applyAlignment="1">
      <alignment horizontal="center" vertical="center" wrapText="1"/>
    </xf>
    <xf numFmtId="0" fontId="43" fillId="7" borderId="9" xfId="0" applyFont="1" applyFill="1" applyBorder="1" applyAlignment="1">
      <alignment horizontal="center" vertical="center" wrapText="1"/>
    </xf>
    <xf numFmtId="0" fontId="11" fillId="5" borderId="0" xfId="2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11" fillId="8" borderId="0" xfId="2" applyFont="1" applyFill="1" applyAlignment="1">
      <alignment vertical="center" wrapText="1"/>
    </xf>
  </cellXfs>
  <cellStyles count="4">
    <cellStyle name="Hipervínculo" xfId="1" builtinId="8"/>
    <cellStyle name="Normal" xfId="0" builtinId="0"/>
    <cellStyle name="Normal 2" xfId="2" xr:uid="{9CD41F89-69EE-4224-B3DD-9E638B3B6D49}"/>
    <cellStyle name="Porcentaje 3" xfId="3" xr:uid="{62EFB2B8-0753-4880-BFA2-4DEDBA345F06}"/>
  </cellStyles>
  <dxfs count="227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Año 2021</c:v>
          </c:tx>
          <c:spPr>
            <a:solidFill>
              <a:srgbClr val="77933C"/>
            </a:solidFill>
          </c:spPr>
          <c:invertIfNegative val="0"/>
          <c:cat>
            <c:strRef>
              <c:f>'P3'!$G$12:$R$12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'P3'!$G$54:$R$54</c:f>
              <c:numCache>
                <c:formatCode>#,##0;\-#,##0;\-;\·\·</c:formatCode>
                <c:ptCount val="12"/>
                <c:pt idx="0">
                  <c:v>294442</c:v>
                </c:pt>
                <c:pt idx="1">
                  <c:v>351175</c:v>
                </c:pt>
                <c:pt idx="2">
                  <c:v>438066</c:v>
                </c:pt>
                <c:pt idx="3">
                  <c:v>561644</c:v>
                </c:pt>
                <c:pt idx="4">
                  <c:v>526498</c:v>
                </c:pt>
                <c:pt idx="5">
                  <c:v>425474</c:v>
                </c:pt>
                <c:pt idx="6">
                  <c:v>381438</c:v>
                </c:pt>
                <c:pt idx="7">
                  <c:v>450661</c:v>
                </c:pt>
                <c:pt idx="8">
                  <c:v>470161</c:v>
                </c:pt>
                <c:pt idx="9">
                  <c:v>485678</c:v>
                </c:pt>
                <c:pt idx="10">
                  <c:v>427869</c:v>
                </c:pt>
                <c:pt idx="11">
                  <c:v>390340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8-4144-956D-196980338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133759"/>
        <c:axId val="1"/>
      </c:barChart>
      <c:catAx>
        <c:axId val="117813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00"/>
          <c:min val="0"/>
        </c:scaling>
        <c:delete val="1"/>
        <c:axPos val="l"/>
        <c:numFmt formatCode="#,##0;\-#,##0;\-;\·\·" sourceLinked="1"/>
        <c:majorTickMark val="out"/>
        <c:minorTickMark val="none"/>
        <c:tickLblPos val="nextTo"/>
        <c:crossAx val="1178133759"/>
        <c:crosses val="autoZero"/>
        <c:crossBetween val="between"/>
        <c:majorUnit val="100000"/>
        <c:minorUnit val="2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41756556486544"/>
          <c:y val="0"/>
          <c:w val="0.77701926026148549"/>
          <c:h val="0.8645067804024496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6F40-4605-9F4A-ECC35E2460CE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6F40-4605-9F4A-ECC35E2460CE}"/>
              </c:ext>
            </c:extLst>
          </c:dPt>
          <c:dPt>
            <c:idx val="2"/>
            <c:invertIfNegative val="0"/>
            <c:bubble3D val="0"/>
            <c:spPr>
              <a:solidFill>
                <a:srgbClr val="558ED5"/>
              </a:solidFill>
            </c:spPr>
            <c:extLst>
              <c:ext xmlns:c16="http://schemas.microsoft.com/office/drawing/2014/chart" uri="{C3380CC4-5D6E-409C-BE32-E72D297353CC}">
                <c16:uniqueId val="{00000002-6F40-4605-9F4A-ECC35E2460CE}"/>
              </c:ext>
            </c:extLst>
          </c:dPt>
          <c:dPt>
            <c:idx val="3"/>
            <c:invertIfNegative val="0"/>
            <c:bubble3D val="0"/>
            <c:spPr>
              <a:solidFill>
                <a:srgbClr val="F79646"/>
              </a:solidFill>
            </c:spPr>
            <c:extLst>
              <c:ext xmlns:c16="http://schemas.microsoft.com/office/drawing/2014/chart" uri="{C3380CC4-5D6E-409C-BE32-E72D297353CC}">
                <c16:uniqueId val="{00000003-6F40-4605-9F4A-ECC35E2460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'P13'!$M$33:$N$33</c:f>
              <c:numCache>
                <c:formatCode>0.0%</c:formatCode>
                <c:ptCount val="2"/>
                <c:pt idx="0">
                  <c:v>0.48068980677432643</c:v>
                </c:pt>
                <c:pt idx="1">
                  <c:v>0.51931019322567351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0-4605-9F4A-ECC35E246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78123199"/>
        <c:axId val="1"/>
      </c:barChart>
      <c:catAx>
        <c:axId val="1178123199"/>
        <c:scaling>
          <c:orientation val="minMax"/>
        </c:scaling>
        <c:delete val="0"/>
        <c:axPos val="b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1"/>
        <c:axPos val="l"/>
        <c:numFmt formatCode="0.0%" sourceLinked="1"/>
        <c:majorTickMark val="out"/>
        <c:minorTickMark val="none"/>
        <c:tickLblPos val="nextTo"/>
        <c:crossAx val="117812319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rgbClr val="77933C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9050">
                <a:solidFill>
                  <a:srgbClr val="77933C"/>
                </a:solidFill>
              </a:ln>
            </c:spPr>
          </c:marker>
          <c:dPt>
            <c:idx val="1"/>
            <c:bubble3D val="0"/>
            <c:spPr>
              <a:ln w="19050">
                <a:solidFill>
                  <a:srgbClr val="77933C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024-4926-A05F-54EE5FB3E982}"/>
              </c:ext>
            </c:extLst>
          </c:dPt>
          <c:cat>
            <c:numRef>
              <c:f>'P14'!$G$12:$Q$12</c:f>
              <c:numCache>
                <c:formatCode>0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'P14'!$G$56:$Q$56</c:f>
              <c:numCache>
                <c:formatCode>#,##0;\-#,##0;\-;\·\·</c:formatCode>
                <c:ptCount val="11"/>
                <c:pt idx="0">
                  <c:v>4060482</c:v>
                </c:pt>
                <c:pt idx="1">
                  <c:v>4402132</c:v>
                </c:pt>
                <c:pt idx="2">
                  <c:v>4705741</c:v>
                </c:pt>
                <c:pt idx="3">
                  <c:v>5027732</c:v>
                </c:pt>
                <c:pt idx="4">
                  <c:v>5294851</c:v>
                </c:pt>
                <c:pt idx="5">
                  <c:v>4862934</c:v>
                </c:pt>
                <c:pt idx="6">
                  <c:v>5447700</c:v>
                </c:pt>
                <c:pt idx="7">
                  <c:v>1530586</c:v>
                </c:pt>
                <c:pt idx="8">
                  <c:v>2517413</c:v>
                </c:pt>
                <c:pt idx="9">
                  <c:v>4644712</c:v>
                </c:pt>
                <c:pt idx="10">
                  <c:v>5203446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4-4926-A05F-54EE5FB3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29439"/>
        <c:axId val="1"/>
      </c:lineChart>
      <c:catAx>
        <c:axId val="117812943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77933C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500000"/>
          <c:min val="1000000"/>
        </c:scaling>
        <c:delete val="1"/>
        <c:axPos val="l"/>
        <c:numFmt formatCode="#,##0;\-#,##0;\-;\·\·" sourceLinked="1"/>
        <c:majorTickMark val="out"/>
        <c:minorTickMark val="none"/>
        <c:tickLblPos val="nextTo"/>
        <c:crossAx val="11781294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33121019108277E-2"/>
          <c:y val="3.980096384145114E-2"/>
          <c:w val="0.81104100840898075"/>
          <c:h val="0.9502487951981860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AF48-4E2B-B672-29766FB69E92}"/>
              </c:ext>
            </c:extLst>
          </c:dPt>
          <c:dPt>
            <c:idx val="1"/>
            <c:bubble3D val="0"/>
            <c:explosion val="4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AF48-4E2B-B672-29766FB69E92}"/>
              </c:ext>
            </c:extLst>
          </c:dPt>
          <c:dLbls>
            <c:dLbl>
              <c:idx val="0"/>
              <c:layout>
                <c:manualLayout>
                  <c:x val="2.6192725909261342E-3"/>
                  <c:y val="-0.27989861073538813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800" b="1">
                      <a:solidFill>
                        <a:srgbClr val="77933C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8-4E2B-B672-29766FB69E92}"/>
                </c:ext>
              </c:extLst>
            </c:dLbl>
            <c:dLbl>
              <c:idx val="1"/>
              <c:layout>
                <c:manualLayout>
                  <c:x val="-1.6985676790401201E-2"/>
                  <c:y val="-0.28197457633254414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800" b="1">
                      <a:solidFill>
                        <a:srgbClr val="C0504D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8-4E2B-B672-29766FB69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Source Sans Pro" panose="020B0503030403020204" pitchFamily="34" charset="0"/>
                    <a:ea typeface="Source Sans Pro" panose="020B0503030403020204" pitchFamily="34" charset="0"/>
                    <a:cs typeface="Arial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'P5'!$I$55:$J$55</c:f>
              <c:numCache>
                <c:formatCode>0.0%</c:formatCode>
                <c:ptCount val="2"/>
                <c:pt idx="0">
                  <c:v>0.47478248068683715</c:v>
                </c:pt>
                <c:pt idx="1">
                  <c:v>0.52521751931316285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8-4E2B-B672-29766FB69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84"/>
        <c:holeSize val="14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CA84-40D5-BB4C-B151B3566FBD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CA84-40D5-BB4C-B151B3566FBD}"/>
              </c:ext>
            </c:extLst>
          </c:dPt>
          <c:dPt>
            <c:idx val="2"/>
            <c:invertIfNegative val="0"/>
            <c:bubble3D val="0"/>
            <c:spPr>
              <a:solidFill>
                <a:srgbClr val="558ED5"/>
              </a:solidFill>
            </c:spPr>
            <c:extLst>
              <c:ext xmlns:c16="http://schemas.microsoft.com/office/drawing/2014/chart" uri="{C3380CC4-5D6E-409C-BE32-E72D297353CC}">
                <c16:uniqueId val="{00000002-CA84-40D5-BB4C-B151B3566FBD}"/>
              </c:ext>
            </c:extLst>
          </c:dPt>
          <c:dPt>
            <c:idx val="3"/>
            <c:invertIfNegative val="0"/>
            <c:bubble3D val="0"/>
            <c:spPr>
              <a:solidFill>
                <a:srgbClr val="F79646"/>
              </a:solidFill>
            </c:spPr>
            <c:extLst>
              <c:ext xmlns:c16="http://schemas.microsoft.com/office/drawing/2014/chart" uri="{C3380CC4-5D6E-409C-BE32-E72D297353CC}">
                <c16:uniqueId val="{00000003-CA84-40D5-BB4C-B151B3566FBD}"/>
              </c:ext>
            </c:extLst>
          </c:dPt>
          <c:val>
            <c:numRef>
              <c:f>('P6'!$G$55:$H$55,'P6'!$J$55:$K$55)</c:f>
              <c:numCache>
                <c:formatCode>#,##0;\-#,##0;\-;\·\·</c:formatCode>
                <c:ptCount val="4"/>
                <c:pt idx="0">
                  <c:v>1134131</c:v>
                </c:pt>
                <c:pt idx="1">
                  <c:v>1371060</c:v>
                </c:pt>
                <c:pt idx="2">
                  <c:v>1536929</c:v>
                </c:pt>
                <c:pt idx="3">
                  <c:v>1161326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84-40D5-BB4C-B151B356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183858111"/>
        <c:axId val="1"/>
      </c:barChart>
      <c:catAx>
        <c:axId val="1183858111"/>
        <c:scaling>
          <c:orientation val="minMax"/>
        </c:scaling>
        <c:delete val="0"/>
        <c:axPos val="b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500000"/>
        </c:scaling>
        <c:delete val="1"/>
        <c:axPos val="l"/>
        <c:numFmt formatCode="#,##0;\-#,##0;\-;\·\·" sourceLinked="1"/>
        <c:majorTickMark val="out"/>
        <c:minorTickMark val="none"/>
        <c:tickLblPos val="nextTo"/>
        <c:crossAx val="118385811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1535145698027"/>
          <c:y val="7.4056939054866947E-2"/>
          <c:w val="0.62485085349732739"/>
          <c:h val="0.81918245865199868"/>
        </c:manualLayout>
      </c:layout>
      <c:doughnut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37FD-49BE-8F23-03459D78317B}"/>
              </c:ext>
            </c:extLst>
          </c:dPt>
          <c:dPt>
            <c:idx val="1"/>
            <c:bubble3D val="0"/>
            <c:explosion val="6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37FD-49BE-8F23-03459D78317B}"/>
              </c:ext>
            </c:extLst>
          </c:dPt>
          <c:dPt>
            <c:idx val="2"/>
            <c:bubble3D val="0"/>
            <c:explosion val="9"/>
            <c:spPr>
              <a:solidFill>
                <a:srgbClr val="558ED5"/>
              </a:solidFill>
            </c:spPr>
            <c:extLst>
              <c:ext xmlns:c16="http://schemas.microsoft.com/office/drawing/2014/chart" uri="{C3380CC4-5D6E-409C-BE32-E72D297353CC}">
                <c16:uniqueId val="{00000002-37FD-49BE-8F23-03459D78317B}"/>
              </c:ext>
            </c:extLst>
          </c:dPt>
          <c:dPt>
            <c:idx val="3"/>
            <c:bubble3D val="0"/>
            <c:explosion val="7"/>
            <c:spPr>
              <a:solidFill>
                <a:srgbClr val="F79646"/>
              </a:solidFill>
            </c:spPr>
            <c:extLst>
              <c:ext xmlns:c16="http://schemas.microsoft.com/office/drawing/2014/chart" uri="{C3380CC4-5D6E-409C-BE32-E72D297353CC}">
                <c16:uniqueId val="{00000003-37FD-49BE-8F23-03459D78317B}"/>
              </c:ext>
            </c:extLst>
          </c:dPt>
          <c:dLbls>
            <c:dLbl>
              <c:idx val="0"/>
              <c:layout>
                <c:manualLayout>
                  <c:x val="-1.5690722145970257E-2"/>
                  <c:y val="-8.7097112860893208E-3"/>
                </c:manualLayout>
              </c:layout>
              <c:numFmt formatCode="0.0%" sourceLinked="0"/>
              <c:spPr>
                <a:solidFill>
                  <a:srgbClr val="77933C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D-49BE-8F23-03459D78317B}"/>
                </c:ext>
              </c:extLst>
            </c:dLbl>
            <c:dLbl>
              <c:idx val="1"/>
              <c:layout>
                <c:manualLayout>
                  <c:x val="-4.13963612910161E-3"/>
                  <c:y val="4.5774780544776399E-2"/>
                </c:manualLayout>
              </c:layout>
              <c:numFmt formatCode="0.0%" sourceLinked="0"/>
              <c:spPr>
                <a:solidFill>
                  <a:srgbClr val="C0504D"/>
                </a:solidFill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D-49BE-8F23-03459D78317B}"/>
                </c:ext>
              </c:extLst>
            </c:dLbl>
            <c:dLbl>
              <c:idx val="2"/>
              <c:layout>
                <c:manualLayout>
                  <c:x val="3.2242437272132878E-2"/>
                  <c:y val="7.7258285298069856E-2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D-49BE-8F23-03459D78317B}"/>
                </c:ext>
              </c:extLst>
            </c:dLbl>
            <c:dLbl>
              <c:idx val="3"/>
              <c:layout>
                <c:manualLayout>
                  <c:x val="1.0329203730079815E-2"/>
                  <c:y val="-1.4251089427218726E-3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chemeClr val="bg1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D-49BE-8F23-03459D78317B}"/>
                </c:ext>
              </c:extLst>
            </c:dLbl>
            <c:numFmt formatCode="0.0%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('P7'!$G$55:$H$55,'P7'!$J$55:$K$55)</c:f>
              <c:numCache>
                <c:formatCode>0.0%</c:formatCode>
                <c:ptCount val="4"/>
                <c:pt idx="0">
                  <c:v>0.21795767650899039</c:v>
                </c:pt>
                <c:pt idx="1">
                  <c:v>0.26349077130809084</c:v>
                </c:pt>
                <c:pt idx="2">
                  <c:v>0.29536753143974204</c:v>
                </c:pt>
                <c:pt idx="3">
                  <c:v>0.22318402074317673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FD-49BE-8F23-03459D783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84"/>
        <c:holeSize val="14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0462702343203"/>
          <c:y val="3.7573972318208429E-2"/>
          <c:w val="0.6040726357169155"/>
          <c:h val="0.9604320323268943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2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57EE-4A84-BA27-F7B311713E5A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57EE-4A84-BA27-F7B311713E5A}"/>
              </c:ext>
            </c:extLst>
          </c:dPt>
          <c:dPt>
            <c:idx val="2"/>
            <c:bubble3D val="0"/>
            <c:spPr>
              <a:solidFill>
                <a:srgbClr val="558ED5"/>
              </a:solidFill>
            </c:spPr>
            <c:extLst>
              <c:ext xmlns:c16="http://schemas.microsoft.com/office/drawing/2014/chart" uri="{C3380CC4-5D6E-409C-BE32-E72D297353CC}">
                <c16:uniqueId val="{00000002-57EE-4A84-BA27-F7B311713E5A}"/>
              </c:ext>
            </c:extLst>
          </c:dPt>
          <c:dLbls>
            <c:dLbl>
              <c:idx val="0"/>
              <c:layout>
                <c:manualLayout>
                  <c:x val="0.16268930796461831"/>
                  <c:y val="0.2518690137554795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E-4A84-BA27-F7B311713E5A}"/>
                </c:ext>
              </c:extLst>
            </c:dLbl>
            <c:dLbl>
              <c:idx val="1"/>
              <c:layout>
                <c:manualLayout>
                  <c:x val="-0.12199362979983365"/>
                  <c:y val="-5.974302950351101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84-BA27-F7B311713E5A}"/>
                </c:ext>
              </c:extLst>
            </c:dLbl>
            <c:dLbl>
              <c:idx val="2"/>
              <c:layout>
                <c:manualLayout>
                  <c:x val="-0.14373861630285539"/>
                  <c:y val="-0.19065836665704744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solidFill>
                          <a:schemeClr val="bg1"/>
                        </a:solidFill>
                        <a:latin typeface="Source Sans Pro" panose="020B0503030403020204" pitchFamily="34" charset="0"/>
                        <a:ea typeface="Source Sans Pro" panose="020B0503030403020204" pitchFamily="34" charset="0"/>
                      </a:defRPr>
                    </a:pPr>
                    <a:r>
                      <a:rPr lang="en-US"/>
                      <a:t>12,7%</a:t>
                    </a:r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7EE-4A84-BA27-F7B311713E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C0504D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('P8'!$G$55,'P8'!$I$55:$J$55)</c:f>
              <c:numCache>
                <c:formatCode>#,##0;\-#,##0;\-;\·\·</c:formatCode>
                <c:ptCount val="3"/>
                <c:pt idx="0">
                  <c:v>4299039</c:v>
                </c:pt>
                <c:pt idx="1">
                  <c:v>246515</c:v>
                </c:pt>
                <c:pt idx="2">
                  <c:v>657892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E-4A84-BA27-F7B31171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'P9'!$F$12:$L$12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'P9'!$F$54:$L$54</c:f>
              <c:numCache>
                <c:formatCode>#,##0</c:formatCode>
                <c:ptCount val="7"/>
                <c:pt idx="0">
                  <c:v>414560</c:v>
                </c:pt>
                <c:pt idx="1">
                  <c:v>768205</c:v>
                </c:pt>
                <c:pt idx="2">
                  <c:v>764230</c:v>
                </c:pt>
                <c:pt idx="3">
                  <c:v>763024</c:v>
                </c:pt>
                <c:pt idx="4">
                  <c:v>765381</c:v>
                </c:pt>
                <c:pt idx="5">
                  <c:v>908838</c:v>
                </c:pt>
                <c:pt idx="6">
                  <c:v>819208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F-4CDD-8B8B-FC921A1A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83856191"/>
        <c:axId val="1"/>
      </c:barChart>
      <c:catAx>
        <c:axId val="118385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800" b="1" i="0" u="none" strike="noStrike" baseline="0">
                <a:solidFill>
                  <a:srgbClr val="77933C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000"/>
        </c:scaling>
        <c:delete val="1"/>
        <c:axPos val="l"/>
        <c:numFmt formatCode="#,##0" sourceLinked="1"/>
        <c:majorTickMark val="out"/>
        <c:minorTickMark val="none"/>
        <c:tickLblPos val="nextTo"/>
        <c:crossAx val="1183856191"/>
        <c:crosses val="autoZero"/>
        <c:crossBetween val="between"/>
        <c:majorUnit val="100000"/>
        <c:min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650793650793648E-2"/>
          <c:y val="7.4915891195418749E-2"/>
          <c:w val="0.91269841269841268"/>
          <c:h val="0.446687258015399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'P10'!$F$12:$L$12</c:f>
              <c:strCache>
                <c:ptCount val="7"/>
                <c:pt idx="0">
                  <c:v>Exposiciones temporales</c:v>
                </c:pt>
                <c:pt idx="1">
                  <c:v>Visitas guiadas</c:v>
                </c:pt>
                <c:pt idx="2">
                  <c:v>Represent. y Festivales</c:v>
                </c:pt>
                <c:pt idx="3">
                  <c:v>Talleres, Cursos y Jornadas</c:v>
                </c:pt>
                <c:pt idx="4">
                  <c:v>Conciertos</c:v>
                </c:pt>
                <c:pt idx="5">
                  <c:v>Actividades didácticas</c:v>
                </c:pt>
                <c:pt idx="6">
                  <c:v>Otras actividades</c:v>
                </c:pt>
              </c:strCache>
            </c:strRef>
          </c:cat>
          <c:val>
            <c:numRef>
              <c:f>'P10'!$F$54:$L$54</c:f>
              <c:numCache>
                <c:formatCode>#,##0</c:formatCode>
                <c:ptCount val="7"/>
                <c:pt idx="0">
                  <c:v>18</c:v>
                </c:pt>
                <c:pt idx="1">
                  <c:v>7457</c:v>
                </c:pt>
                <c:pt idx="2">
                  <c:v>144</c:v>
                </c:pt>
                <c:pt idx="3">
                  <c:v>234</c:v>
                </c:pt>
                <c:pt idx="4">
                  <c:v>53</c:v>
                </c:pt>
                <c:pt idx="5">
                  <c:v>68</c:v>
                </c:pt>
                <c:pt idx="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E-487E-83DB-3BC0CB43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78126559"/>
        <c:axId val="1"/>
      </c:barChart>
      <c:catAx>
        <c:axId val="1178126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 i="0" u="none" strike="noStrike" baseline="0">
                <a:solidFill>
                  <a:srgbClr val="77933C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7812655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650793650793648E-2"/>
          <c:y val="7.4915891195418749E-2"/>
          <c:w val="0.91269841269841268"/>
          <c:h val="0.446687258015399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'P11'!$F$12:$L$12</c:f>
              <c:strCache>
                <c:ptCount val="7"/>
                <c:pt idx="0">
                  <c:v>Exposiciones temporales</c:v>
                </c:pt>
                <c:pt idx="1">
                  <c:v>Visitas guiadas</c:v>
                </c:pt>
                <c:pt idx="2">
                  <c:v>Represent. y Festivales</c:v>
                </c:pt>
                <c:pt idx="3">
                  <c:v>Talleres, Cursos y Jornadas</c:v>
                </c:pt>
                <c:pt idx="4">
                  <c:v>Conciertos</c:v>
                </c:pt>
                <c:pt idx="5">
                  <c:v>Actividades didácticas</c:v>
                </c:pt>
                <c:pt idx="6">
                  <c:v>Otras actividades</c:v>
                </c:pt>
              </c:strCache>
            </c:strRef>
          </c:cat>
          <c:val>
            <c:numRef>
              <c:f>'P11'!$F$54:$L$54</c:f>
              <c:numCache>
                <c:formatCode>#,##0</c:formatCode>
                <c:ptCount val="7"/>
                <c:pt idx="0">
                  <c:v>686917</c:v>
                </c:pt>
                <c:pt idx="1">
                  <c:v>200804</c:v>
                </c:pt>
                <c:pt idx="2">
                  <c:v>69290</c:v>
                </c:pt>
                <c:pt idx="3">
                  <c:v>15376</c:v>
                </c:pt>
                <c:pt idx="4">
                  <c:v>9821</c:v>
                </c:pt>
                <c:pt idx="5">
                  <c:v>3585</c:v>
                </c:pt>
                <c:pt idx="6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9-40E1-8FAD-2EF6007DE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78133279"/>
        <c:axId val="1"/>
      </c:barChart>
      <c:catAx>
        <c:axId val="1178133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 i="0" u="none" strike="noStrike" baseline="0">
                <a:solidFill>
                  <a:srgbClr val="77933C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7813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33121019108277E-2"/>
          <c:y val="3.980096384145114E-2"/>
          <c:w val="0.81104100840898075"/>
          <c:h val="0.9502487951981860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77933C"/>
              </a:solidFill>
            </c:spPr>
            <c:extLst>
              <c:ext xmlns:c16="http://schemas.microsoft.com/office/drawing/2014/chart" uri="{C3380CC4-5D6E-409C-BE32-E72D297353CC}">
                <c16:uniqueId val="{00000000-6104-45B0-A64E-00F2450B29C8}"/>
              </c:ext>
            </c:extLst>
          </c:dPt>
          <c:dPt>
            <c:idx val="1"/>
            <c:bubble3D val="0"/>
            <c:explosion val="4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6104-45B0-A64E-00F2450B29C8}"/>
              </c:ext>
            </c:extLst>
          </c:dPt>
          <c:dLbls>
            <c:dLbl>
              <c:idx val="0"/>
              <c:layout>
                <c:manualLayout>
                  <c:x val="1.7857377847376663E-2"/>
                  <c:y val="-0.28003050153965198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800" b="1">
                      <a:solidFill>
                        <a:srgbClr val="77933C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4-45B0-A64E-00F2450B29C8}"/>
                </c:ext>
              </c:extLst>
            </c:dLbl>
            <c:dLbl>
              <c:idx val="1"/>
              <c:layout>
                <c:manualLayout>
                  <c:x val="-1.6985275931019481E-2"/>
                  <c:y val="-0.28197447821098298"/>
                </c:manualLayout>
              </c:layout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800" b="1">
                      <a:solidFill>
                        <a:srgbClr val="C0504D"/>
                      </a:solidFill>
                      <a:latin typeface="Source Sans Pro" panose="020B0503030403020204" pitchFamily="34" charset="0"/>
                      <a:ea typeface="Source Sans Pro" panose="020B0503030403020204" pitchFamily="34" charset="0"/>
                      <a:cs typeface="Arial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04-45B0-A64E-00F2450B2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Source Sans Pro" panose="020B0503030403020204" pitchFamily="34" charset="0"/>
                    <a:ea typeface="Source Sans Pro" panose="020B0503030403020204" pitchFamily="34" charset="0"/>
                    <a:cs typeface="Arial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'P12'!$I$55:$J$55</c:f>
              <c:numCache>
                <c:formatCode>0.0%</c:formatCode>
                <c:ptCount val="2"/>
                <c:pt idx="0">
                  <c:v>0.47843496017144477</c:v>
                </c:pt>
                <c:pt idx="1">
                  <c:v>0.52156503982855529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04-45B0-A64E-00F2450B2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84"/>
        <c:holeSize val="14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0.xml"/><Relationship Id="rId1" Type="http://schemas.openxmlformats.org/officeDocument/2006/relationships/image" Target="../media/image3.png"/><Relationship Id="rId4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2.xml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117474</xdr:rowOff>
    </xdr:from>
    <xdr:to>
      <xdr:col>10</xdr:col>
      <xdr:colOff>57150</xdr:colOff>
      <xdr:row>34</xdr:row>
      <xdr:rowOff>76206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1C25FA3A-4A05-CDB4-028E-7C2BDC263967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</a:t>
          </a:r>
          <a:r>
            <a:rPr lang="es-ES" sz="1800" b="1" baseline="0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de la Red de Espacios Culturales de Andalucía</a:t>
          </a:r>
          <a:endParaRPr lang="es-ES" sz="1800" b="1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27 de junio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1188492" name="1 Grupo">
          <a:extLst>
            <a:ext uri="{FF2B5EF4-FFF2-40B4-BE49-F238E27FC236}">
              <a16:creationId xmlns:a16="http://schemas.microsoft.com/office/drawing/2014/main" id="{4FA2E8DB-AC0A-36B7-BD58-F8EA5406CF6A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1188494" name="Placeholder">
            <a:extLst>
              <a:ext uri="{FF2B5EF4-FFF2-40B4-BE49-F238E27FC236}">
                <a16:creationId xmlns:a16="http://schemas.microsoft.com/office/drawing/2014/main" id="{AF2FA848-6E0D-6FEA-F305-618AF0B7ED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463396DB-DCBA-E538-D2B9-E1270CA7AAB9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1188493" name="1 Imagen">
          <a:extLst>
            <a:ext uri="{FF2B5EF4-FFF2-40B4-BE49-F238E27FC236}">
              <a16:creationId xmlns:a16="http://schemas.microsoft.com/office/drawing/2014/main" id="{7F3FC8CB-AF0E-27EF-C89D-E2ED6E65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0.07638</cdr:x>
      <cdr:y>0.11588</cdr:y>
    </cdr:from>
    <cdr:to>
      <cdr:x>0.33025</cdr:x>
      <cdr:y>0.26114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204420" y="210826"/>
          <a:ext cx="679506" cy="2642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77933C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84AE2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Individual</a:t>
          </a:r>
        </a:p>
      </cdr:txBody>
    </cdr:sp>
  </cdr:relSizeAnchor>
  <cdr:relSizeAnchor xmlns:cdr="http://schemas.openxmlformats.org/drawingml/2006/chartDrawing">
    <cdr:from>
      <cdr:x>0.51251</cdr:x>
      <cdr:y>0.82191</cdr:y>
    </cdr:from>
    <cdr:to>
      <cdr:x>0.86774</cdr:x>
      <cdr:y>0.96436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1309947" y="1435129"/>
          <a:ext cx="895071" cy="2698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558ED5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558ED5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Otros</a:t>
          </a:r>
          <a:r>
            <a:rPr lang="es-ES" sz="800" b="1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 </a:t>
          </a:r>
          <a:r>
            <a:rPr lang="es-ES" sz="800" b="1" i="0" u="none" strike="noStrike" baseline="0">
              <a:solidFill>
                <a:srgbClr val="558ED5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grupos</a:t>
          </a:r>
        </a:p>
      </cdr:txBody>
    </cdr:sp>
  </cdr:relSizeAnchor>
  <cdr:relSizeAnchor xmlns:cdr="http://schemas.openxmlformats.org/drawingml/2006/chartDrawing">
    <cdr:from>
      <cdr:x>0.66797</cdr:x>
      <cdr:y>0.41865</cdr:y>
    </cdr:from>
    <cdr:to>
      <cdr:x>0.92478</cdr:x>
      <cdr:y>0.60518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1787846" y="761635"/>
          <a:ext cx="687345" cy="33934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C0504D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Grupos escolares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904617" name="4 Imagen">
          <a:extLst>
            <a:ext uri="{FF2B5EF4-FFF2-40B4-BE49-F238E27FC236}">
              <a16:creationId xmlns:a16="http://schemas.microsoft.com/office/drawing/2014/main" id="{5A61DE51-E07F-77BA-2B74-02D21C83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59</xdr:row>
      <xdr:rowOff>123825</xdr:rowOff>
    </xdr:from>
    <xdr:to>
      <xdr:col>12</xdr:col>
      <xdr:colOff>38100</xdr:colOff>
      <xdr:row>72</xdr:row>
      <xdr:rowOff>9525</xdr:rowOff>
    </xdr:to>
    <xdr:graphicFrame macro="">
      <xdr:nvGraphicFramePr>
        <xdr:cNvPr id="904618" name="4 Gráfico">
          <a:extLst>
            <a:ext uri="{FF2B5EF4-FFF2-40B4-BE49-F238E27FC236}">
              <a16:creationId xmlns:a16="http://schemas.microsoft.com/office/drawing/2014/main" id="{E1707296-B5A6-4001-18C6-002211256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913825" name="4 Imagen">
          <a:extLst>
            <a:ext uri="{FF2B5EF4-FFF2-40B4-BE49-F238E27FC236}">
              <a16:creationId xmlns:a16="http://schemas.microsoft.com/office/drawing/2014/main" id="{5E0982B8-874B-D645-740B-56A63AD2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361950</xdr:colOff>
      <xdr:row>60</xdr:row>
      <xdr:rowOff>19050</xdr:rowOff>
    </xdr:from>
    <xdr:to>
      <xdr:col>12</xdr:col>
      <xdr:colOff>47625</xdr:colOff>
      <xdr:row>73</xdr:row>
      <xdr:rowOff>123825</xdr:rowOff>
    </xdr:to>
    <xdr:graphicFrame macro="">
      <xdr:nvGraphicFramePr>
        <xdr:cNvPr id="913826" name="4 Gráfico">
          <a:extLst>
            <a:ext uri="{FF2B5EF4-FFF2-40B4-BE49-F238E27FC236}">
              <a16:creationId xmlns:a16="http://schemas.microsoft.com/office/drawing/2014/main" id="{0F28D1B9-FFC6-E570-CBC3-C1D4E7BF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915872" name="4 Imagen">
          <a:extLst>
            <a:ext uri="{FF2B5EF4-FFF2-40B4-BE49-F238E27FC236}">
              <a16:creationId xmlns:a16="http://schemas.microsoft.com/office/drawing/2014/main" id="{3A118351-FAA7-364C-699E-65123626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361950</xdr:colOff>
      <xdr:row>60</xdr:row>
      <xdr:rowOff>19050</xdr:rowOff>
    </xdr:from>
    <xdr:to>
      <xdr:col>12</xdr:col>
      <xdr:colOff>47625</xdr:colOff>
      <xdr:row>73</xdr:row>
      <xdr:rowOff>123825</xdr:rowOff>
    </xdr:to>
    <xdr:graphicFrame macro="">
      <xdr:nvGraphicFramePr>
        <xdr:cNvPr id="915873" name="4 Gráfico">
          <a:extLst>
            <a:ext uri="{FF2B5EF4-FFF2-40B4-BE49-F238E27FC236}">
              <a16:creationId xmlns:a16="http://schemas.microsoft.com/office/drawing/2014/main" id="{FB2B1C5A-7E65-BEA4-CB42-9E96A4A83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920394" name="4 Imagen">
          <a:extLst>
            <a:ext uri="{FF2B5EF4-FFF2-40B4-BE49-F238E27FC236}">
              <a16:creationId xmlns:a16="http://schemas.microsoft.com/office/drawing/2014/main" id="{8DF32A99-8743-28B6-F31C-0561CE322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647700</xdr:colOff>
      <xdr:row>60</xdr:row>
      <xdr:rowOff>57150</xdr:rowOff>
    </xdr:from>
    <xdr:to>
      <xdr:col>10</xdr:col>
      <xdr:colOff>171450</xdr:colOff>
      <xdr:row>71</xdr:row>
      <xdr:rowOff>76200</xdr:rowOff>
    </xdr:to>
    <xdr:grpSp>
      <xdr:nvGrpSpPr>
        <xdr:cNvPr id="920395" name="6 Grupo">
          <a:extLst>
            <a:ext uri="{FF2B5EF4-FFF2-40B4-BE49-F238E27FC236}">
              <a16:creationId xmlns:a16="http://schemas.microsoft.com/office/drawing/2014/main" id="{4D4AB741-3E3D-A859-1EF4-9B996CEEC716}"/>
            </a:ext>
          </a:extLst>
        </xdr:cNvPr>
        <xdr:cNvGrpSpPr>
          <a:grpSpLocks/>
        </xdr:cNvGrpSpPr>
      </xdr:nvGrpSpPr>
      <xdr:grpSpPr bwMode="auto">
        <a:xfrm>
          <a:off x="5181600" y="9953625"/>
          <a:ext cx="1666875" cy="1619250"/>
          <a:chOff x="6048375" y="11041221"/>
          <a:chExt cx="1495425" cy="1360324"/>
        </a:xfrm>
      </xdr:grpSpPr>
      <xdr:graphicFrame macro="">
        <xdr:nvGraphicFramePr>
          <xdr:cNvPr id="920396" name="3 Gráfico">
            <a:extLst>
              <a:ext uri="{FF2B5EF4-FFF2-40B4-BE49-F238E27FC236}">
                <a16:creationId xmlns:a16="http://schemas.microsoft.com/office/drawing/2014/main" id="{78A2F838-FA6E-D3CD-477E-FFC526F0DCDA}"/>
              </a:ext>
            </a:extLst>
          </xdr:cNvPr>
          <xdr:cNvGraphicFramePr>
            <a:graphicFrameLocks/>
          </xdr:cNvGraphicFramePr>
        </xdr:nvGraphicFramePr>
        <xdr:xfrm>
          <a:off x="6048375" y="11125194"/>
          <a:ext cx="1495425" cy="12763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920397" name="4 Imagen">
            <a:extLst>
              <a:ext uri="{FF2B5EF4-FFF2-40B4-BE49-F238E27FC236}">
                <a16:creationId xmlns:a16="http://schemas.microsoft.com/office/drawing/2014/main" id="{7C43F2AC-750A-F443-1D9C-59D25103A7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172327" y="11043274"/>
            <a:ext cx="161798" cy="5056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20398" name="5 Imagen">
            <a:extLst>
              <a:ext uri="{FF2B5EF4-FFF2-40B4-BE49-F238E27FC236}">
                <a16:creationId xmlns:a16="http://schemas.microsoft.com/office/drawing/2014/main" id="{36C0845D-1AB7-F4D4-1028-86C3CC2D84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19951" y="11041221"/>
            <a:ext cx="157282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19050</xdr:rowOff>
    </xdr:from>
    <xdr:to>
      <xdr:col>3</xdr:col>
      <xdr:colOff>257175</xdr:colOff>
      <xdr:row>4</xdr:row>
      <xdr:rowOff>123825</xdr:rowOff>
    </xdr:to>
    <xdr:pic>
      <xdr:nvPicPr>
        <xdr:cNvPr id="921252" name="4 Imagen">
          <a:extLst>
            <a:ext uri="{FF2B5EF4-FFF2-40B4-BE49-F238E27FC236}">
              <a16:creationId xmlns:a16="http://schemas.microsoft.com/office/drawing/2014/main" id="{197F622B-595D-7CE6-E154-284AD2AF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34</xdr:row>
      <xdr:rowOff>57150</xdr:rowOff>
    </xdr:from>
    <xdr:to>
      <xdr:col>14</xdr:col>
      <xdr:colOff>123825</xdr:colOff>
      <xdr:row>41</xdr:row>
      <xdr:rowOff>0</xdr:rowOff>
    </xdr:to>
    <xdr:graphicFrame macro="">
      <xdr:nvGraphicFramePr>
        <xdr:cNvPr id="921253" name="3 Gráfico">
          <a:extLst>
            <a:ext uri="{FF2B5EF4-FFF2-40B4-BE49-F238E27FC236}">
              <a16:creationId xmlns:a16="http://schemas.microsoft.com/office/drawing/2014/main" id="{E450D3F1-45E3-B28E-5166-B72FE3650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514350</xdr:colOff>
      <xdr:row>35</xdr:row>
      <xdr:rowOff>95250</xdr:rowOff>
    </xdr:from>
    <xdr:to>
      <xdr:col>13</xdr:col>
      <xdr:colOff>685800</xdr:colOff>
      <xdr:row>40</xdr:row>
      <xdr:rowOff>47625</xdr:rowOff>
    </xdr:to>
    <xdr:pic>
      <xdr:nvPicPr>
        <xdr:cNvPr id="921254" name="5 Imagen">
          <a:extLst>
            <a:ext uri="{FF2B5EF4-FFF2-40B4-BE49-F238E27FC236}">
              <a16:creationId xmlns:a16="http://schemas.microsoft.com/office/drawing/2014/main" id="{870B8D39-FFFA-F63A-E6DE-D344807B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7705725"/>
          <a:ext cx="171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552450</xdr:colOff>
      <xdr:row>35</xdr:row>
      <xdr:rowOff>66675</xdr:rowOff>
    </xdr:from>
    <xdr:to>
      <xdr:col>12</xdr:col>
      <xdr:colOff>28575</xdr:colOff>
      <xdr:row>40</xdr:row>
      <xdr:rowOff>66675</xdr:rowOff>
    </xdr:to>
    <xdr:pic>
      <xdr:nvPicPr>
        <xdr:cNvPr id="921255" name="4 Imagen">
          <a:extLst>
            <a:ext uri="{FF2B5EF4-FFF2-40B4-BE49-F238E27FC236}">
              <a16:creationId xmlns:a16="http://schemas.microsoft.com/office/drawing/2014/main" id="{8220A46B-0748-EDFC-4FF0-0A57F28D6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77150"/>
          <a:ext cx="190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19050</xdr:rowOff>
    </xdr:from>
    <xdr:to>
      <xdr:col>3</xdr:col>
      <xdr:colOff>257175</xdr:colOff>
      <xdr:row>4</xdr:row>
      <xdr:rowOff>123825</xdr:rowOff>
    </xdr:to>
    <xdr:pic>
      <xdr:nvPicPr>
        <xdr:cNvPr id="928152" name="4 Imagen">
          <a:extLst>
            <a:ext uri="{FF2B5EF4-FFF2-40B4-BE49-F238E27FC236}">
              <a16:creationId xmlns:a16="http://schemas.microsoft.com/office/drawing/2014/main" id="{7FCE3877-D3FB-EB17-A657-E19A8C38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495300</xdr:colOff>
      <xdr:row>60</xdr:row>
      <xdr:rowOff>123825</xdr:rowOff>
    </xdr:from>
    <xdr:to>
      <xdr:col>15</xdr:col>
      <xdr:colOff>533400</xdr:colOff>
      <xdr:row>74</xdr:row>
      <xdr:rowOff>95250</xdr:rowOff>
    </xdr:to>
    <xdr:graphicFrame macro="">
      <xdr:nvGraphicFramePr>
        <xdr:cNvPr id="928153" name="4 Gráfico">
          <a:extLst>
            <a:ext uri="{FF2B5EF4-FFF2-40B4-BE49-F238E27FC236}">
              <a16:creationId xmlns:a16="http://schemas.microsoft.com/office/drawing/2014/main" id="{1D4A1578-76E9-5FBC-0B12-4CC5A8D01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85725</xdr:colOff>
      <xdr:row>4</xdr:row>
      <xdr:rowOff>123825</xdr:rowOff>
    </xdr:to>
    <xdr:pic>
      <xdr:nvPicPr>
        <xdr:cNvPr id="935171" name="6 Imagen">
          <a:extLst>
            <a:ext uri="{FF2B5EF4-FFF2-40B4-BE49-F238E27FC236}">
              <a16:creationId xmlns:a16="http://schemas.microsoft.com/office/drawing/2014/main" id="{51DB6FDB-8A43-C3B8-571E-04B1FD2E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66675</xdr:colOff>
      <xdr:row>4</xdr:row>
      <xdr:rowOff>123825</xdr:rowOff>
    </xdr:to>
    <xdr:pic>
      <xdr:nvPicPr>
        <xdr:cNvPr id="841039" name="6 Imagen">
          <a:extLst>
            <a:ext uri="{FF2B5EF4-FFF2-40B4-BE49-F238E27FC236}">
              <a16:creationId xmlns:a16="http://schemas.microsoft.com/office/drawing/2014/main" id="{AD5709FA-E444-715D-4A1C-C14B4272D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744336" name="4 Imagen">
          <a:extLst>
            <a:ext uri="{FF2B5EF4-FFF2-40B4-BE49-F238E27FC236}">
              <a16:creationId xmlns:a16="http://schemas.microsoft.com/office/drawing/2014/main" id="{E073D162-656D-1CBF-A97B-D648A1A1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219075</xdr:colOff>
      <xdr:row>57</xdr:row>
      <xdr:rowOff>104775</xdr:rowOff>
    </xdr:from>
    <xdr:to>
      <xdr:col>18</xdr:col>
      <xdr:colOff>352425</xdr:colOff>
      <xdr:row>69</xdr:row>
      <xdr:rowOff>19050</xdr:rowOff>
    </xdr:to>
    <xdr:graphicFrame macro="">
      <xdr:nvGraphicFramePr>
        <xdr:cNvPr id="744337" name="4 Gráfico">
          <a:extLst>
            <a:ext uri="{FF2B5EF4-FFF2-40B4-BE49-F238E27FC236}">
              <a16:creationId xmlns:a16="http://schemas.microsoft.com/office/drawing/2014/main" id="{52EDD361-586D-D6C1-8923-DC5A6ABE2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870268" name="4 Imagen">
          <a:extLst>
            <a:ext uri="{FF2B5EF4-FFF2-40B4-BE49-F238E27FC236}">
              <a16:creationId xmlns:a16="http://schemas.microsoft.com/office/drawing/2014/main" id="{3AFB17D5-D5F4-DFC6-D961-00B5A5083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647700</xdr:colOff>
      <xdr:row>61</xdr:row>
      <xdr:rowOff>57150</xdr:rowOff>
    </xdr:from>
    <xdr:to>
      <xdr:col>10</xdr:col>
      <xdr:colOff>171450</xdr:colOff>
      <xdr:row>72</xdr:row>
      <xdr:rowOff>76200</xdr:rowOff>
    </xdr:to>
    <xdr:grpSp>
      <xdr:nvGrpSpPr>
        <xdr:cNvPr id="870269" name="6 Grupo">
          <a:extLst>
            <a:ext uri="{FF2B5EF4-FFF2-40B4-BE49-F238E27FC236}">
              <a16:creationId xmlns:a16="http://schemas.microsoft.com/office/drawing/2014/main" id="{44059FCF-DAE1-125B-6346-0351FA6E7364}"/>
            </a:ext>
          </a:extLst>
        </xdr:cNvPr>
        <xdr:cNvGrpSpPr>
          <a:grpSpLocks/>
        </xdr:cNvGrpSpPr>
      </xdr:nvGrpSpPr>
      <xdr:grpSpPr bwMode="auto">
        <a:xfrm>
          <a:off x="5181600" y="10106025"/>
          <a:ext cx="1666875" cy="1619250"/>
          <a:chOff x="6048375" y="11041221"/>
          <a:chExt cx="1495425" cy="1360324"/>
        </a:xfrm>
      </xdr:grpSpPr>
      <xdr:graphicFrame macro="">
        <xdr:nvGraphicFramePr>
          <xdr:cNvPr id="870270" name="3 Gráfico">
            <a:extLst>
              <a:ext uri="{FF2B5EF4-FFF2-40B4-BE49-F238E27FC236}">
                <a16:creationId xmlns:a16="http://schemas.microsoft.com/office/drawing/2014/main" id="{143DD06C-DD8F-E81F-B993-B8AF78399D09}"/>
              </a:ext>
            </a:extLst>
          </xdr:cNvPr>
          <xdr:cNvGraphicFramePr>
            <a:graphicFrameLocks/>
          </xdr:cNvGraphicFramePr>
        </xdr:nvGraphicFramePr>
        <xdr:xfrm>
          <a:off x="6048375" y="11125194"/>
          <a:ext cx="1495425" cy="12763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870271" name="4 Imagen">
            <a:extLst>
              <a:ext uri="{FF2B5EF4-FFF2-40B4-BE49-F238E27FC236}">
                <a16:creationId xmlns:a16="http://schemas.microsoft.com/office/drawing/2014/main" id="{0E2271F5-1D73-EBCA-B8E1-FEBE8EB5B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172327" y="11043274"/>
            <a:ext cx="161798" cy="5056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70272" name="5 Imagen">
            <a:extLst>
              <a:ext uri="{FF2B5EF4-FFF2-40B4-BE49-F238E27FC236}">
                <a16:creationId xmlns:a16="http://schemas.microsoft.com/office/drawing/2014/main" id="{300B5A41-59FC-537B-E255-DFC341CB74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19951" y="11041221"/>
            <a:ext cx="157282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881087" name="4 Imagen">
          <a:extLst>
            <a:ext uri="{FF2B5EF4-FFF2-40B4-BE49-F238E27FC236}">
              <a16:creationId xmlns:a16="http://schemas.microsoft.com/office/drawing/2014/main" id="{BECC6BC3-D997-FE9B-6E32-95351FBA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209550</xdr:colOff>
      <xdr:row>60</xdr:row>
      <xdr:rowOff>0</xdr:rowOff>
    </xdr:from>
    <xdr:to>
      <xdr:col>11</xdr:col>
      <xdr:colOff>342900</xdr:colOff>
      <xdr:row>71</xdr:row>
      <xdr:rowOff>57150</xdr:rowOff>
    </xdr:to>
    <xdr:graphicFrame macro="">
      <xdr:nvGraphicFramePr>
        <xdr:cNvPr id="881088" name="3 Gráfico">
          <a:extLst>
            <a:ext uri="{FF2B5EF4-FFF2-40B4-BE49-F238E27FC236}">
              <a16:creationId xmlns:a16="http://schemas.microsoft.com/office/drawing/2014/main" id="{B0C3DF07-5F86-005E-8038-4CC0D1567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0.22345</cdr:x>
      <cdr:y>0.78891</cdr:y>
    </cdr:from>
    <cdr:to>
      <cdr:x>0.50961</cdr:x>
      <cdr:y>0.97963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1248" y="1302052"/>
          <a:ext cx="706542" cy="3219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s-ES" sz="800" b="1">
              <a:solidFill>
                <a:srgbClr val="C0504D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Resto</a:t>
          </a:r>
          <a:endParaRPr lang="es-ES" sz="800" b="1" baseline="0">
            <a:solidFill>
              <a:srgbClr val="C0504D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s-ES" sz="800" b="1" baseline="0">
              <a:solidFill>
                <a:srgbClr val="C0504D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Españoles</a:t>
          </a:r>
        </a:p>
      </cdr:txBody>
    </cdr:sp>
  </cdr:relSizeAnchor>
  <cdr:relSizeAnchor xmlns:cdr="http://schemas.openxmlformats.org/drawingml/2006/chartDrawing">
    <cdr:from>
      <cdr:x>0</cdr:x>
      <cdr:y>0.79727</cdr:y>
    </cdr:from>
    <cdr:to>
      <cdr:x>0.26434</cdr:x>
      <cdr:y>0.93857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316303"/>
          <a:ext cx="652712" cy="238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84AE2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Andaluces</a:t>
          </a:r>
        </a:p>
      </cdr:txBody>
    </cdr:sp>
  </cdr:relSizeAnchor>
  <cdr:relSizeAnchor xmlns:cdr="http://schemas.openxmlformats.org/drawingml/2006/chartDrawing">
    <cdr:from>
      <cdr:x>0.50313</cdr:x>
      <cdr:y>0.80451</cdr:y>
    </cdr:from>
    <cdr:to>
      <cdr:x>0.7271</cdr:x>
      <cdr:y>0.98804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241804" y="1328293"/>
          <a:ext cx="553120" cy="31000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800" b="1">
              <a:solidFill>
                <a:srgbClr val="558ED5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Unión Europea</a:t>
          </a:r>
          <a:endParaRPr lang="es-ES" sz="800" b="1" baseline="0">
            <a:solidFill>
              <a:srgbClr val="558ED5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0.76166</cdr:x>
      <cdr:y>0.81577</cdr:y>
    </cdr:from>
    <cdr:to>
      <cdr:x>0.99952</cdr:x>
      <cdr:y>0.99953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618834" y="1076324"/>
          <a:ext cx="505241" cy="247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800" b="1">
              <a:solidFill>
                <a:srgbClr val="F79646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Resto mundo</a:t>
          </a:r>
          <a:endParaRPr lang="es-ES" sz="800" b="1" baseline="0">
            <a:solidFill>
              <a:srgbClr val="F79646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887226" name="4 Imagen">
          <a:extLst>
            <a:ext uri="{FF2B5EF4-FFF2-40B4-BE49-F238E27FC236}">
              <a16:creationId xmlns:a16="http://schemas.microsoft.com/office/drawing/2014/main" id="{96BDCAB7-E72D-FB2D-F800-7C6B4B47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561974</xdr:colOff>
      <xdr:row>59</xdr:row>
      <xdr:rowOff>133351</xdr:rowOff>
    </xdr:from>
    <xdr:to>
      <xdr:col>11</xdr:col>
      <xdr:colOff>304799</xdr:colOff>
      <xdr:row>71</xdr:row>
      <xdr:rowOff>114300</xdr:rowOff>
    </xdr:to>
    <xdr:graphicFrame macro="">
      <xdr:nvGraphicFramePr>
        <xdr:cNvPr id="887227" name="3 Gráfico">
          <a:extLst>
            <a:ext uri="{FF2B5EF4-FFF2-40B4-BE49-F238E27FC236}">
              <a16:creationId xmlns:a16="http://schemas.microsoft.com/office/drawing/2014/main" id="{7D629D3D-0FB9-80DE-9FAA-52625BE12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0.05881</cdr:x>
      <cdr:y>0.0949</cdr:y>
    </cdr:from>
    <cdr:to>
      <cdr:x>0.33919</cdr:x>
      <cdr:y>0.28195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4129" y="188925"/>
          <a:ext cx="782492" cy="37236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C0504D"/>
          </a:solidFill>
        </a:ln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s-ES" sz="800" b="1">
              <a:solidFill>
                <a:srgbClr val="C0504D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Resto</a:t>
          </a:r>
          <a:r>
            <a:rPr lang="es-ES" sz="800" b="1" baseline="0">
              <a:solidFill>
                <a:srgbClr val="C0504D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  Españoles</a:t>
          </a:r>
        </a:p>
      </cdr:txBody>
    </cdr:sp>
  </cdr:relSizeAnchor>
  <cdr:relSizeAnchor xmlns:cdr="http://schemas.openxmlformats.org/drawingml/2006/chartDrawing">
    <cdr:from>
      <cdr:x>0.04653</cdr:x>
      <cdr:y>0.73521</cdr:y>
    </cdr:from>
    <cdr:to>
      <cdr:x>0.33501</cdr:x>
      <cdr:y>0.87198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29857" y="1463602"/>
          <a:ext cx="805087" cy="2722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77933C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84AE2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Andaluces</a:t>
          </a:r>
        </a:p>
      </cdr:txBody>
    </cdr:sp>
  </cdr:relSizeAnchor>
  <cdr:relSizeAnchor xmlns:cdr="http://schemas.openxmlformats.org/drawingml/2006/chartDrawing">
    <cdr:from>
      <cdr:x>0.62434</cdr:x>
      <cdr:y>0.12205</cdr:y>
    </cdr:from>
    <cdr:to>
      <cdr:x>0.89872</cdr:x>
      <cdr:y>0.29985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742432" y="242977"/>
          <a:ext cx="765747" cy="35395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558ED5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800" b="1">
              <a:solidFill>
                <a:srgbClr val="558ED5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Unión</a:t>
          </a:r>
          <a:r>
            <a:rPr lang="es-ES" sz="800" b="1">
              <a:solidFill>
                <a:schemeClr val="tx2">
                  <a:lumMod val="60000"/>
                  <a:lumOff val="4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 </a:t>
          </a:r>
          <a:r>
            <a:rPr lang="es-ES" sz="800" b="1">
              <a:solidFill>
                <a:srgbClr val="558ED5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Europea</a:t>
          </a:r>
          <a:endParaRPr lang="es-ES" sz="800" b="1" baseline="0">
            <a:solidFill>
              <a:srgbClr val="558ED5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0.56475</cdr:x>
      <cdr:y>0.8125</cdr:y>
    </cdr:from>
    <cdr:to>
      <cdr:x>0.56475</cdr:x>
      <cdr:y>0.81938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476341" y="1618206"/>
          <a:ext cx="620805" cy="372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79646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800" b="1">
              <a:solidFill>
                <a:srgbClr val="F79646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Resto</a:t>
          </a:r>
          <a:r>
            <a:rPr lang="es-ES" sz="800" b="1">
              <a:solidFill>
                <a:schemeClr val="accent6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 </a:t>
          </a:r>
          <a:r>
            <a:rPr lang="es-ES" sz="800" b="1">
              <a:solidFill>
                <a:srgbClr val="F79646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mundo</a:t>
          </a:r>
          <a:endParaRPr lang="es-ES" sz="800" b="1" baseline="0">
            <a:solidFill>
              <a:srgbClr val="F79646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0.59841</cdr:x>
      <cdr:y>0.77671</cdr:y>
    </cdr:from>
    <cdr:to>
      <cdr:x>0.88688</cdr:x>
      <cdr:y>0.91348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1670050" y="1546225"/>
          <a:ext cx="805087" cy="2722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79646"/>
          </a:solidFill>
        </a:ln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00" b="1" i="0" u="none" strike="noStrike" baseline="0">
              <a:solidFill>
                <a:srgbClr val="F79646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Resto del mundo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896433" name="4 Imagen">
          <a:extLst>
            <a:ext uri="{FF2B5EF4-FFF2-40B4-BE49-F238E27FC236}">
              <a16:creationId xmlns:a16="http://schemas.microsoft.com/office/drawing/2014/main" id="{DEE095ED-77CF-107C-6953-6D501EDF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295275</xdr:colOff>
      <xdr:row>60</xdr:row>
      <xdr:rowOff>28576</xdr:rowOff>
    </xdr:from>
    <xdr:to>
      <xdr:col>11</xdr:col>
      <xdr:colOff>190500</xdr:colOff>
      <xdr:row>71</xdr:row>
      <xdr:rowOff>123826</xdr:rowOff>
    </xdr:to>
    <xdr:graphicFrame macro="">
      <xdr:nvGraphicFramePr>
        <xdr:cNvPr id="896434" name="3 Gráfico">
          <a:extLst>
            <a:ext uri="{FF2B5EF4-FFF2-40B4-BE49-F238E27FC236}">
              <a16:creationId xmlns:a16="http://schemas.microsoft.com/office/drawing/2014/main" id="{741286BD-04EA-3C61-DA83-7C580C8C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CBE-1E38-4F16-BE17-570F14E47D31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27F65-8835-40DC-8927-0C5F5BDDCABA}">
  <dimension ref="A1:T233"/>
  <sheetViews>
    <sheetView zoomScaleNormal="100" workbookViewId="0">
      <pane xSplit="1" ySplit="12" topLeftCell="B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6" width="11.140625" style="7" customWidth="1"/>
    <col min="7" max="7" width="8.7109375" style="7" customWidth="1"/>
    <col min="8" max="8" width="9.5703125" style="7" bestFit="1" customWidth="1"/>
    <col min="9" max="9" width="8.7109375" style="7" customWidth="1"/>
    <col min="10" max="10" width="11.5703125" style="7" bestFit="1" customWidth="1"/>
    <col min="11" max="11" width="9.7109375" style="7" bestFit="1" customWidth="1"/>
    <col min="12" max="12" width="9.5703125" style="7" bestFit="1" customWidth="1"/>
    <col min="13" max="13" width="8.7109375" style="7" customWidth="1"/>
    <col min="14" max="15" width="5.28515625" style="7" customWidth="1"/>
    <col min="16" max="16384" width="8.7109375" style="7"/>
  </cols>
  <sheetData>
    <row r="1" spans="1:18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P1" s="19"/>
      <c r="Q1" s="19"/>
    </row>
    <row r="2" spans="1:18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P2" s="19"/>
      <c r="Q2" s="19"/>
    </row>
    <row r="3" spans="1:18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P3" s="19"/>
      <c r="Q3" s="19"/>
    </row>
    <row r="4" spans="1:18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R4" s="18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9"/>
    </row>
    <row r="7" spans="1:18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8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8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8" ht="18.75" customHeight="1" x14ac:dyDescent="0.25">
      <c r="A10" s="5"/>
      <c r="B10" s="37" t="s">
        <v>149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  <c r="N10" s="26"/>
    </row>
    <row r="11" spans="1:18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6"/>
    </row>
    <row r="12" spans="1:18" ht="34.5" customHeight="1" x14ac:dyDescent="0.25">
      <c r="A12" s="5"/>
      <c r="B12" s="74" t="s">
        <v>6</v>
      </c>
      <c r="C12" s="75"/>
      <c r="D12" s="75"/>
      <c r="E12" s="75"/>
      <c r="F12" s="76" t="s">
        <v>122</v>
      </c>
      <c r="G12" s="76" t="s">
        <v>123</v>
      </c>
      <c r="H12" s="76" t="s">
        <v>198</v>
      </c>
      <c r="I12" s="76" t="s">
        <v>124</v>
      </c>
      <c r="J12" s="76" t="s">
        <v>199</v>
      </c>
      <c r="K12" s="76" t="s">
        <v>125</v>
      </c>
      <c r="L12" s="76" t="s">
        <v>126</v>
      </c>
      <c r="M12" s="77" t="s">
        <v>9</v>
      </c>
      <c r="N12" s="27"/>
    </row>
    <row r="13" spans="1:18" ht="12.95" customHeight="1" x14ac:dyDescent="0.25">
      <c r="A13" s="5"/>
      <c r="B13" s="43" t="s">
        <v>10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24"/>
    </row>
    <row r="14" spans="1:18" ht="12.95" customHeight="1" x14ac:dyDescent="0.25">
      <c r="A14" s="5"/>
      <c r="B14" s="42" t="s">
        <v>11</v>
      </c>
      <c r="C14" s="42"/>
      <c r="D14" s="42"/>
      <c r="E14" s="42"/>
      <c r="F14" s="36">
        <v>0</v>
      </c>
      <c r="G14" s="59">
        <v>3337</v>
      </c>
      <c r="H14" s="59">
        <v>9092</v>
      </c>
      <c r="I14" s="59">
        <v>253</v>
      </c>
      <c r="J14" s="36">
        <v>3754</v>
      </c>
      <c r="K14" s="36">
        <v>0</v>
      </c>
      <c r="L14" s="36">
        <v>594</v>
      </c>
      <c r="M14" s="100">
        <f>SUM(F14:L14)</f>
        <v>17030</v>
      </c>
      <c r="N14" s="23"/>
    </row>
    <row r="15" spans="1:18" ht="12.95" customHeight="1" x14ac:dyDescent="0.25">
      <c r="A15" s="5"/>
      <c r="B15" s="42" t="s">
        <v>12</v>
      </c>
      <c r="C15" s="42"/>
      <c r="D15" s="42"/>
      <c r="E15" s="42"/>
      <c r="F15" s="36">
        <v>0</v>
      </c>
      <c r="G15" s="36">
        <v>589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100">
        <f>SUM(F15:L15)</f>
        <v>589</v>
      </c>
      <c r="N15" s="23"/>
    </row>
    <row r="16" spans="1:18" ht="12.95" customHeight="1" x14ac:dyDescent="0.25">
      <c r="A16" s="5"/>
      <c r="B16" s="42" t="s">
        <v>13</v>
      </c>
      <c r="C16" s="42"/>
      <c r="D16" s="42"/>
      <c r="E16" s="42"/>
      <c r="F16" s="36">
        <v>0</v>
      </c>
      <c r="G16" s="36">
        <v>52</v>
      </c>
      <c r="H16" s="36">
        <v>0</v>
      </c>
      <c r="I16" s="36">
        <v>50</v>
      </c>
      <c r="J16" s="36">
        <v>0</v>
      </c>
      <c r="K16" s="36">
        <v>0</v>
      </c>
      <c r="L16" s="36">
        <v>0</v>
      </c>
      <c r="M16" s="100">
        <f>SUM(F16:L16)</f>
        <v>102</v>
      </c>
      <c r="N16" s="23"/>
    </row>
    <row r="17" spans="1:14" ht="12.95" customHeight="1" x14ac:dyDescent="0.25">
      <c r="A17" s="5"/>
      <c r="B17" s="42" t="s">
        <v>15</v>
      </c>
      <c r="C17" s="42"/>
      <c r="D17" s="42"/>
      <c r="E17" s="42"/>
      <c r="F17" s="36">
        <v>0</v>
      </c>
      <c r="G17" s="59">
        <v>3585</v>
      </c>
      <c r="H17" s="36">
        <v>174</v>
      </c>
      <c r="I17" s="59">
        <v>2245</v>
      </c>
      <c r="J17" s="36">
        <v>0</v>
      </c>
      <c r="K17" s="36">
        <v>0</v>
      </c>
      <c r="L17" s="59">
        <v>33</v>
      </c>
      <c r="M17" s="100">
        <f>SUM(F17:L17)</f>
        <v>6037</v>
      </c>
      <c r="N17" s="23"/>
    </row>
    <row r="18" spans="1:14" ht="12.95" customHeight="1" x14ac:dyDescent="0.25">
      <c r="A18" s="5"/>
      <c r="B18" s="42" t="s">
        <v>17</v>
      </c>
      <c r="C18" s="42"/>
      <c r="D18" s="42"/>
      <c r="E18" s="42"/>
      <c r="F18" s="36">
        <v>0</v>
      </c>
      <c r="G18" s="36">
        <v>5935</v>
      </c>
      <c r="H18" s="36">
        <v>0</v>
      </c>
      <c r="I18" s="36">
        <v>141</v>
      </c>
      <c r="J18" s="36">
        <v>830</v>
      </c>
      <c r="K18" s="36">
        <v>0</v>
      </c>
      <c r="L18" s="36">
        <v>0</v>
      </c>
      <c r="M18" s="100">
        <f>SUM(F18:L18)</f>
        <v>6906</v>
      </c>
      <c r="N18" s="23"/>
    </row>
    <row r="19" spans="1:14" ht="12.95" customHeight="1" x14ac:dyDescent="0.25">
      <c r="A19" s="5"/>
      <c r="B19" s="43" t="s">
        <v>19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24"/>
    </row>
    <row r="20" spans="1:14" ht="12.95" customHeight="1" x14ac:dyDescent="0.25">
      <c r="A20" s="5"/>
      <c r="B20" s="42" t="s">
        <v>20</v>
      </c>
      <c r="C20" s="42"/>
      <c r="D20" s="42"/>
      <c r="E20" s="42"/>
      <c r="F20" s="36">
        <v>65209</v>
      </c>
      <c r="G20" s="59">
        <v>2504</v>
      </c>
      <c r="H20" s="36">
        <v>2355</v>
      </c>
      <c r="I20" s="59">
        <v>402</v>
      </c>
      <c r="J20" s="36">
        <v>0</v>
      </c>
      <c r="K20" s="59">
        <v>587</v>
      </c>
      <c r="L20" s="36">
        <v>511</v>
      </c>
      <c r="M20" s="100">
        <f>SUM(F20:L20)</f>
        <v>71568</v>
      </c>
      <c r="N20" s="23"/>
    </row>
    <row r="21" spans="1:14" ht="12.95" customHeight="1" x14ac:dyDescent="0.25">
      <c r="A21" s="5"/>
      <c r="B21" s="42" t="s">
        <v>22</v>
      </c>
      <c r="C21" s="42"/>
      <c r="D21" s="42"/>
      <c r="E21" s="42"/>
      <c r="F21" s="36">
        <v>0</v>
      </c>
      <c r="G21" s="59">
        <v>1254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100">
        <f>SUM(F21:L21)</f>
        <v>1254</v>
      </c>
      <c r="N21" s="23"/>
    </row>
    <row r="22" spans="1:14" ht="12.95" customHeight="1" x14ac:dyDescent="0.25">
      <c r="A22" s="5"/>
      <c r="B22" s="42" t="s">
        <v>23</v>
      </c>
      <c r="C22" s="42"/>
      <c r="D22" s="42"/>
      <c r="E22" s="42"/>
      <c r="F22" s="36">
        <v>0</v>
      </c>
      <c r="G22" s="59">
        <v>23704</v>
      </c>
      <c r="H22" s="36">
        <v>0</v>
      </c>
      <c r="I22" s="36">
        <v>73</v>
      </c>
      <c r="J22" s="36">
        <v>0</v>
      </c>
      <c r="K22" s="36">
        <v>0</v>
      </c>
      <c r="L22" s="36">
        <v>0</v>
      </c>
      <c r="M22" s="100">
        <f>SUM(F22:L22)</f>
        <v>23777</v>
      </c>
      <c r="N22" s="23"/>
    </row>
    <row r="23" spans="1:14" ht="12.95" customHeight="1" x14ac:dyDescent="0.25">
      <c r="A23" s="5"/>
      <c r="B23" s="42" t="s">
        <v>24</v>
      </c>
      <c r="C23" s="42"/>
      <c r="D23" s="42"/>
      <c r="E23" s="42"/>
      <c r="F23" s="36">
        <v>0</v>
      </c>
      <c r="G23" s="36">
        <v>8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100">
        <f>SUM(F23:L23)</f>
        <v>8</v>
      </c>
      <c r="N23" s="23"/>
    </row>
    <row r="24" spans="1:14" ht="12.95" customHeight="1" x14ac:dyDescent="0.25">
      <c r="A24" s="5"/>
      <c r="B24" s="42" t="s">
        <v>26</v>
      </c>
      <c r="C24" s="42"/>
      <c r="D24" s="42"/>
      <c r="E24" s="42"/>
      <c r="F24" s="36">
        <v>0</v>
      </c>
      <c r="G24" s="36">
        <v>6636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100">
        <f>SUM(F24:L24)</f>
        <v>6636</v>
      </c>
      <c r="N24" s="23"/>
    </row>
    <row r="25" spans="1:14" ht="12.95" customHeight="1" x14ac:dyDescent="0.25">
      <c r="A25" s="5"/>
      <c r="B25" s="43" t="s">
        <v>28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24"/>
    </row>
    <row r="26" spans="1:14" ht="12.95" customHeight="1" x14ac:dyDescent="0.25">
      <c r="A26" s="5"/>
      <c r="B26" s="42" t="s">
        <v>29</v>
      </c>
      <c r="C26" s="42"/>
      <c r="D26" s="42"/>
      <c r="E26" s="42"/>
      <c r="F26" s="36">
        <v>215764</v>
      </c>
      <c r="G26" s="59">
        <v>4743</v>
      </c>
      <c r="H26" s="59">
        <v>2473</v>
      </c>
      <c r="I26" s="59">
        <v>806</v>
      </c>
      <c r="J26" s="36">
        <v>294</v>
      </c>
      <c r="K26" s="59">
        <v>1121</v>
      </c>
      <c r="L26" s="59">
        <v>100</v>
      </c>
      <c r="M26" s="100">
        <f>SUM(F26:L26)</f>
        <v>225301</v>
      </c>
      <c r="N26" s="23"/>
    </row>
    <row r="27" spans="1:14" ht="12.95" customHeight="1" x14ac:dyDescent="0.25">
      <c r="A27" s="5"/>
      <c r="B27" s="42" t="s">
        <v>189</v>
      </c>
      <c r="C27" s="42"/>
      <c r="D27" s="42"/>
      <c r="E27" s="42"/>
      <c r="F27" s="36">
        <v>0</v>
      </c>
      <c r="G27" s="59">
        <v>3889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100">
        <f>SUM(F27:L27)</f>
        <v>3889</v>
      </c>
      <c r="N27" s="23"/>
    </row>
    <row r="28" spans="1:14" ht="12.95" customHeight="1" x14ac:dyDescent="0.25">
      <c r="A28" s="5"/>
      <c r="B28" s="42" t="s">
        <v>30</v>
      </c>
      <c r="C28" s="42"/>
      <c r="D28" s="42"/>
      <c r="E28" s="42"/>
      <c r="F28" s="36">
        <v>0</v>
      </c>
      <c r="G28" s="36">
        <v>42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100">
        <f>SUM(F28:L28)</f>
        <v>42</v>
      </c>
      <c r="N28" s="23"/>
    </row>
    <row r="29" spans="1:14" ht="12.95" customHeight="1" x14ac:dyDescent="0.25">
      <c r="A29" s="5"/>
      <c r="B29" s="43" t="s">
        <v>31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22"/>
    </row>
    <row r="30" spans="1:14" ht="12.95" customHeight="1" x14ac:dyDescent="0.25">
      <c r="A30" s="5"/>
      <c r="B30" s="42" t="s">
        <v>93</v>
      </c>
      <c r="C30" s="42"/>
      <c r="D30" s="42"/>
      <c r="E30" s="42"/>
      <c r="F30" s="36">
        <v>51773</v>
      </c>
      <c r="G30" s="36">
        <v>106590</v>
      </c>
      <c r="H30" s="59">
        <v>53143</v>
      </c>
      <c r="I30" s="59">
        <v>1228</v>
      </c>
      <c r="J30" s="36">
        <v>2967</v>
      </c>
      <c r="K30" s="59">
        <v>552</v>
      </c>
      <c r="L30" s="36">
        <v>1128</v>
      </c>
      <c r="M30" s="100">
        <f t="shared" ref="M30:M35" si="0">SUM(F30:L30)</f>
        <v>217381</v>
      </c>
      <c r="N30" s="23"/>
    </row>
    <row r="31" spans="1:14" ht="12.95" customHeight="1" x14ac:dyDescent="0.25">
      <c r="A31" s="5"/>
      <c r="B31" s="42" t="s">
        <v>32</v>
      </c>
      <c r="C31" s="42"/>
      <c r="D31" s="42"/>
      <c r="E31" s="42"/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94">
        <f t="shared" si="0"/>
        <v>0</v>
      </c>
      <c r="N31" s="23"/>
    </row>
    <row r="32" spans="1:14" ht="12.95" customHeight="1" x14ac:dyDescent="0.25">
      <c r="A32" s="5"/>
      <c r="B32" s="42" t="s">
        <v>34</v>
      </c>
      <c r="C32" s="42"/>
      <c r="D32" s="42"/>
      <c r="E32" s="42"/>
      <c r="F32" s="36">
        <v>0</v>
      </c>
      <c r="G32" s="36">
        <v>57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100">
        <f t="shared" si="0"/>
        <v>57</v>
      </c>
      <c r="N32" s="23"/>
    </row>
    <row r="33" spans="1:14" ht="12.95" customHeight="1" x14ac:dyDescent="0.25">
      <c r="A33" s="5"/>
      <c r="B33" s="42" t="s">
        <v>36</v>
      </c>
      <c r="C33" s="42"/>
      <c r="D33" s="42"/>
      <c r="E33" s="42"/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72</v>
      </c>
      <c r="M33" s="100">
        <f t="shared" si="0"/>
        <v>72</v>
      </c>
      <c r="N33" s="23"/>
    </row>
    <row r="34" spans="1:14" ht="12.95" customHeight="1" x14ac:dyDescent="0.25">
      <c r="A34" s="5"/>
      <c r="B34" s="42" t="s">
        <v>37</v>
      </c>
      <c r="C34" s="42"/>
      <c r="D34" s="42"/>
      <c r="E34" s="42"/>
      <c r="F34" s="36">
        <v>0</v>
      </c>
      <c r="G34" s="36">
        <v>14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100">
        <f t="shared" si="0"/>
        <v>14</v>
      </c>
      <c r="N34" s="23"/>
    </row>
    <row r="35" spans="1:14" ht="12.95" customHeight="1" x14ac:dyDescent="0.25">
      <c r="A35" s="5"/>
      <c r="B35" s="42" t="s">
        <v>38</v>
      </c>
      <c r="C35" s="42"/>
      <c r="D35" s="42"/>
      <c r="E35" s="42"/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94">
        <f t="shared" si="0"/>
        <v>0</v>
      </c>
      <c r="N35" s="23"/>
    </row>
    <row r="36" spans="1:14" ht="12.95" customHeight="1" x14ac:dyDescent="0.25">
      <c r="A36" s="5"/>
      <c r="B36" s="43" t="s">
        <v>39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22"/>
    </row>
    <row r="37" spans="1:14" ht="12.95" customHeight="1" x14ac:dyDescent="0.25">
      <c r="A37" s="5"/>
      <c r="B37" s="42" t="s">
        <v>40</v>
      </c>
      <c r="C37" s="42"/>
      <c r="D37" s="42"/>
      <c r="E37" s="42"/>
      <c r="F37" s="36">
        <v>0</v>
      </c>
      <c r="G37" s="59">
        <v>57</v>
      </c>
      <c r="H37" s="36">
        <v>0</v>
      </c>
      <c r="I37" s="59">
        <v>417</v>
      </c>
      <c r="J37" s="36">
        <v>0</v>
      </c>
      <c r="K37" s="36">
        <v>0</v>
      </c>
      <c r="L37" s="36">
        <v>0</v>
      </c>
      <c r="M37" s="100">
        <f>SUM(F37:L37)</f>
        <v>474</v>
      </c>
      <c r="N37" s="23"/>
    </row>
    <row r="38" spans="1:14" ht="12.95" customHeight="1" x14ac:dyDescent="0.25">
      <c r="A38" s="5"/>
      <c r="B38" s="42" t="s">
        <v>42</v>
      </c>
      <c r="C38" s="42"/>
      <c r="D38" s="42"/>
      <c r="E38" s="42"/>
      <c r="F38" s="36">
        <v>0</v>
      </c>
      <c r="G38" s="36">
        <v>2085</v>
      </c>
      <c r="H38" s="36">
        <v>0</v>
      </c>
      <c r="I38" s="59">
        <v>144</v>
      </c>
      <c r="J38" s="36">
        <v>0</v>
      </c>
      <c r="K38" s="36">
        <v>0</v>
      </c>
      <c r="L38" s="36">
        <v>0</v>
      </c>
      <c r="M38" s="100">
        <f>SUM(F38:L38)</f>
        <v>2229</v>
      </c>
      <c r="N38" s="23"/>
    </row>
    <row r="39" spans="1:14" ht="12.95" customHeight="1" x14ac:dyDescent="0.25">
      <c r="A39" s="5"/>
      <c r="B39" s="43" t="s">
        <v>44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22"/>
    </row>
    <row r="40" spans="1:14" ht="12.95" customHeight="1" x14ac:dyDescent="0.25">
      <c r="A40" s="5"/>
      <c r="B40" s="42" t="s">
        <v>45</v>
      </c>
      <c r="C40" s="42"/>
      <c r="D40" s="42"/>
      <c r="E40" s="42"/>
      <c r="F40" s="36">
        <v>7467</v>
      </c>
      <c r="G40" s="59">
        <v>8307</v>
      </c>
      <c r="H40" s="59">
        <v>1147</v>
      </c>
      <c r="I40" s="59">
        <v>493</v>
      </c>
      <c r="J40" s="36">
        <v>105</v>
      </c>
      <c r="K40" s="36">
        <v>0</v>
      </c>
      <c r="L40" s="59">
        <v>269</v>
      </c>
      <c r="M40" s="100">
        <f>SUM(F40:L40)</f>
        <v>17788</v>
      </c>
      <c r="N40" s="23"/>
    </row>
    <row r="41" spans="1:14" ht="12.95" customHeight="1" x14ac:dyDescent="0.25">
      <c r="A41" s="5"/>
      <c r="B41" s="42" t="s">
        <v>47</v>
      </c>
      <c r="C41" s="42"/>
      <c r="D41" s="42"/>
      <c r="E41" s="42"/>
      <c r="F41" s="36">
        <v>0</v>
      </c>
      <c r="G41" s="59">
        <v>927</v>
      </c>
      <c r="H41" s="59">
        <v>299</v>
      </c>
      <c r="I41" s="59">
        <v>370</v>
      </c>
      <c r="J41" s="36">
        <v>0</v>
      </c>
      <c r="K41" s="36">
        <v>0</v>
      </c>
      <c r="L41" s="36">
        <v>0</v>
      </c>
      <c r="M41" s="100">
        <f>SUM(F41:L41)</f>
        <v>1596</v>
      </c>
      <c r="N41" s="23"/>
    </row>
    <row r="42" spans="1:14" ht="12.95" customHeight="1" x14ac:dyDescent="0.25">
      <c r="A42" s="5"/>
      <c r="B42" s="43" t="s">
        <v>48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22"/>
    </row>
    <row r="43" spans="1:14" ht="12.95" customHeight="1" x14ac:dyDescent="0.25">
      <c r="A43" s="5"/>
      <c r="B43" s="42" t="s">
        <v>49</v>
      </c>
      <c r="C43" s="42"/>
      <c r="D43" s="42"/>
      <c r="E43" s="42"/>
      <c r="F43" s="36">
        <v>291209</v>
      </c>
      <c r="G43" s="36">
        <v>12558</v>
      </c>
      <c r="H43" s="59">
        <v>523</v>
      </c>
      <c r="I43" s="59">
        <v>996</v>
      </c>
      <c r="J43" s="36">
        <v>198</v>
      </c>
      <c r="K43" s="36">
        <v>0</v>
      </c>
      <c r="L43" s="59">
        <v>363</v>
      </c>
      <c r="M43" s="100">
        <f>SUM(F43:L43)</f>
        <v>305847</v>
      </c>
      <c r="N43" s="23"/>
    </row>
    <row r="44" spans="1:14" ht="12.95" customHeight="1" x14ac:dyDescent="0.25">
      <c r="A44" s="5"/>
      <c r="B44" s="42" t="s">
        <v>51</v>
      </c>
      <c r="C44" s="42"/>
      <c r="D44" s="42"/>
      <c r="E44" s="42"/>
      <c r="F44" s="36">
        <v>0</v>
      </c>
      <c r="G44" s="36">
        <v>3272</v>
      </c>
      <c r="H44" s="36">
        <v>0</v>
      </c>
      <c r="I44" s="36">
        <v>6375</v>
      </c>
      <c r="J44" s="36">
        <v>0</v>
      </c>
      <c r="K44" s="36">
        <v>0</v>
      </c>
      <c r="L44" s="36">
        <v>0</v>
      </c>
      <c r="M44" s="100">
        <f>SUM(F44:L44)</f>
        <v>9647</v>
      </c>
      <c r="N44" s="23"/>
    </row>
    <row r="45" spans="1:14" ht="12.95" customHeight="1" x14ac:dyDescent="0.25">
      <c r="A45" s="5"/>
      <c r="B45" s="42" t="s">
        <v>191</v>
      </c>
      <c r="C45" s="42"/>
      <c r="D45" s="42"/>
      <c r="E45" s="42"/>
      <c r="F45" s="36">
        <v>0</v>
      </c>
      <c r="G45" s="36">
        <v>2780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100">
        <f>SUM(F45:L45)</f>
        <v>2780</v>
      </c>
      <c r="N45" s="23"/>
    </row>
    <row r="46" spans="1:14" ht="12.95" customHeight="1" x14ac:dyDescent="0.25">
      <c r="A46" s="5"/>
      <c r="B46" s="42" t="s">
        <v>52</v>
      </c>
      <c r="C46" s="42"/>
      <c r="D46" s="42"/>
      <c r="E46" s="42"/>
      <c r="F46" s="36">
        <v>0</v>
      </c>
      <c r="G46" s="36">
        <v>2519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100">
        <f>SUM(F46:L46)</f>
        <v>2519</v>
      </c>
      <c r="N46" s="23"/>
    </row>
    <row r="47" spans="1:14" ht="12.95" customHeight="1" x14ac:dyDescent="0.25">
      <c r="A47" s="5"/>
      <c r="B47" s="42" t="s">
        <v>54</v>
      </c>
      <c r="C47" s="42"/>
      <c r="D47" s="42"/>
      <c r="E47" s="42"/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94">
        <f>SUM(F47:L47)</f>
        <v>0</v>
      </c>
      <c r="N47" s="23"/>
    </row>
    <row r="48" spans="1:14" ht="12.95" customHeight="1" x14ac:dyDescent="0.25">
      <c r="A48" s="5"/>
      <c r="B48" s="43" t="s">
        <v>55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</row>
    <row r="49" spans="1:14" ht="12.95" customHeight="1" x14ac:dyDescent="0.25">
      <c r="A49" s="5"/>
      <c r="B49" s="42" t="s">
        <v>56</v>
      </c>
      <c r="C49" s="42"/>
      <c r="D49" s="42"/>
      <c r="E49" s="42"/>
      <c r="F49" s="36">
        <v>15289</v>
      </c>
      <c r="G49" s="59">
        <v>3622</v>
      </c>
      <c r="H49" s="36">
        <v>84</v>
      </c>
      <c r="I49" s="59">
        <v>91</v>
      </c>
      <c r="J49" s="36">
        <v>160</v>
      </c>
      <c r="K49" s="36">
        <v>0</v>
      </c>
      <c r="L49" s="36">
        <v>12</v>
      </c>
      <c r="M49" s="100">
        <f>SUM(F49:L49)</f>
        <v>19258</v>
      </c>
      <c r="N49" s="23"/>
    </row>
    <row r="50" spans="1:14" ht="12.95" customHeight="1" x14ac:dyDescent="0.25">
      <c r="A50" s="5"/>
      <c r="B50" s="42" t="s">
        <v>58</v>
      </c>
      <c r="C50" s="42"/>
      <c r="D50" s="42"/>
      <c r="E50" s="42"/>
      <c r="F50" s="36">
        <v>40206</v>
      </c>
      <c r="G50" s="59">
        <v>898</v>
      </c>
      <c r="H50" s="36">
        <v>0</v>
      </c>
      <c r="I50" s="36">
        <v>239</v>
      </c>
      <c r="J50" s="36">
        <v>0</v>
      </c>
      <c r="K50" s="36">
        <v>1325</v>
      </c>
      <c r="L50" s="36">
        <v>0</v>
      </c>
      <c r="M50" s="100">
        <f>SUM(F50:L50)</f>
        <v>42668</v>
      </c>
      <c r="N50" s="23"/>
    </row>
    <row r="51" spans="1:14" ht="12.95" customHeight="1" x14ac:dyDescent="0.25">
      <c r="A51" s="5"/>
      <c r="B51" s="42" t="s">
        <v>60</v>
      </c>
      <c r="C51" s="42"/>
      <c r="D51" s="42"/>
      <c r="E51" s="42"/>
      <c r="F51" s="36">
        <v>0</v>
      </c>
      <c r="G51" s="36">
        <v>600</v>
      </c>
      <c r="H51" s="36">
        <v>0</v>
      </c>
      <c r="I51" s="59">
        <v>1053</v>
      </c>
      <c r="J51" s="36">
        <v>1513</v>
      </c>
      <c r="K51" s="36">
        <v>0</v>
      </c>
      <c r="L51" s="59">
        <v>365</v>
      </c>
      <c r="M51" s="100">
        <f>SUM(F51:L51)</f>
        <v>3531</v>
      </c>
      <c r="N51" s="23"/>
    </row>
    <row r="52" spans="1:14" ht="12.95" customHeight="1" x14ac:dyDescent="0.25">
      <c r="A52" s="5"/>
      <c r="B52" s="42" t="s">
        <v>61</v>
      </c>
      <c r="C52" s="42"/>
      <c r="D52" s="42"/>
      <c r="E52" s="42"/>
      <c r="F52" s="36" t="s">
        <v>92</v>
      </c>
      <c r="G52" s="36" t="s">
        <v>92</v>
      </c>
      <c r="H52" s="36" t="s">
        <v>92</v>
      </c>
      <c r="I52" s="36" t="s">
        <v>92</v>
      </c>
      <c r="J52" s="36" t="s">
        <v>92</v>
      </c>
      <c r="K52" s="36" t="s">
        <v>92</v>
      </c>
      <c r="L52" s="36" t="s">
        <v>92</v>
      </c>
      <c r="M52" s="95" t="s">
        <v>92</v>
      </c>
      <c r="N52" s="20"/>
    </row>
    <row r="53" spans="1:14" ht="12.95" customHeight="1" x14ac:dyDescent="0.25">
      <c r="A53" s="5"/>
      <c r="B53" s="42" t="s">
        <v>63</v>
      </c>
      <c r="C53" s="42"/>
      <c r="D53" s="42"/>
      <c r="E53" s="42"/>
      <c r="F53" s="36">
        <v>0</v>
      </c>
      <c r="G53" s="36">
        <v>240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100">
        <f>SUM(F53:L53)</f>
        <v>240</v>
      </c>
      <c r="N53" s="23"/>
    </row>
    <row r="54" spans="1:14" ht="12.95" customHeight="1" x14ac:dyDescent="0.25">
      <c r="A54" s="5"/>
      <c r="B54" s="43" t="s">
        <v>9</v>
      </c>
      <c r="C54" s="44"/>
      <c r="D54" s="44"/>
      <c r="E54" s="44"/>
      <c r="F54" s="68">
        <f>SUM(F14:F18,F20:F24,F26:F28,F30:F35,F37:F38,F40:F41,F43:F47,F49:F53)</f>
        <v>686917</v>
      </c>
      <c r="G54" s="68">
        <f t="shared" ref="G54:M54" si="1">SUM(G14:G18,G20:G24,G26:G28,G30:G35,G37:G38,G40:G41,G43:G47,G49:G53)</f>
        <v>200804</v>
      </c>
      <c r="H54" s="68">
        <f t="shared" si="1"/>
        <v>69290</v>
      </c>
      <c r="I54" s="68">
        <f t="shared" si="1"/>
        <v>15376</v>
      </c>
      <c r="J54" s="68">
        <f t="shared" si="1"/>
        <v>9821</v>
      </c>
      <c r="K54" s="68">
        <f t="shared" si="1"/>
        <v>3585</v>
      </c>
      <c r="L54" s="68">
        <f t="shared" si="1"/>
        <v>3447</v>
      </c>
      <c r="M54" s="68">
        <f t="shared" si="1"/>
        <v>989240</v>
      </c>
      <c r="N54" s="25"/>
    </row>
    <row r="55" spans="1:14" ht="6" customHeight="1" thickBot="1" x14ac:dyDescent="0.3">
      <c r="A55" s="5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5"/>
    </row>
    <row r="56" spans="1:14" ht="12" customHeight="1" x14ac:dyDescent="0.2">
      <c r="A56" s="5"/>
      <c r="B56" s="48" t="s">
        <v>196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5"/>
    </row>
    <row r="57" spans="1:14" ht="12" customHeight="1" x14ac:dyDescent="0.2">
      <c r="A57" s="5"/>
      <c r="B57" s="47" t="s">
        <v>65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5"/>
    </row>
    <row r="58" spans="1:14" ht="12" customHeight="1" x14ac:dyDescent="0.2">
      <c r="A58" s="5"/>
      <c r="B58" s="4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5"/>
    </row>
    <row r="59" spans="1:14" ht="12" customHeight="1" x14ac:dyDescent="0.2">
      <c r="A59" s="5"/>
      <c r="B59" s="4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5"/>
    </row>
    <row r="60" spans="1:14" ht="12" customHeight="1" x14ac:dyDescent="0.2">
      <c r="A60" s="5"/>
      <c r="B60" s="4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5"/>
    </row>
    <row r="61" spans="1:14" ht="6" customHeight="1" x14ac:dyDescent="0.25">
      <c r="A61" s="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5"/>
    </row>
    <row r="62" spans="1:14" ht="12" customHeight="1" x14ac:dyDescent="0.25">
      <c r="A62" s="5"/>
      <c r="B62" s="50"/>
      <c r="C62" s="28"/>
      <c r="D62" s="28"/>
      <c r="E62" s="28"/>
      <c r="F62" s="49"/>
      <c r="G62" s="49"/>
      <c r="H62" s="49"/>
      <c r="I62" s="49"/>
      <c r="J62" s="49"/>
      <c r="K62" s="49"/>
      <c r="L62" s="49"/>
      <c r="M62" s="49"/>
      <c r="N62" s="35"/>
    </row>
    <row r="63" spans="1:14" ht="12" customHeight="1" x14ac:dyDescent="0.25">
      <c r="A63" s="5"/>
      <c r="B63" s="50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5"/>
    </row>
    <row r="64" spans="1:14" ht="12" customHeight="1" x14ac:dyDescent="0.25">
      <c r="A64" s="5"/>
      <c r="B64" s="50"/>
      <c r="C64" s="5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5"/>
    </row>
    <row r="65" spans="1:14" ht="12" customHeight="1" x14ac:dyDescent="0.25">
      <c r="A65" s="5"/>
      <c r="B65" s="50"/>
      <c r="C65" s="51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5"/>
    </row>
    <row r="66" spans="1:14" ht="12" customHeight="1" x14ac:dyDescent="0.25">
      <c r="A66" s="5"/>
      <c r="B66" s="50"/>
      <c r="C66" s="5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5"/>
    </row>
    <row r="67" spans="1:14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5"/>
    </row>
    <row r="68" spans="1:14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5"/>
    </row>
    <row r="69" spans="1:14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5"/>
    </row>
    <row r="70" spans="1:14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5"/>
    </row>
    <row r="71" spans="1:14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5"/>
    </row>
    <row r="72" spans="1:14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5"/>
    </row>
    <row r="73" spans="1:14" ht="12" customHeight="1" x14ac:dyDescent="0.25">
      <c r="A73" s="5"/>
      <c r="B73" s="50"/>
      <c r="C73" s="51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5"/>
    </row>
    <row r="74" spans="1:14" ht="12" customHeight="1" x14ac:dyDescent="0.25">
      <c r="A74" s="5"/>
      <c r="B74" s="50"/>
      <c r="C74" s="52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5"/>
    </row>
    <row r="75" spans="1:14" ht="12" customHeight="1" x14ac:dyDescent="0.25">
      <c r="A75" s="5"/>
      <c r="B75" s="50"/>
      <c r="C75" s="52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5"/>
    </row>
    <row r="76" spans="1:14" ht="12.95" customHeight="1" x14ac:dyDescent="0.25">
      <c r="A76" s="5"/>
      <c r="B76" s="50"/>
      <c r="C76" s="51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5"/>
    </row>
    <row r="77" spans="1:14" ht="12.95" customHeight="1" x14ac:dyDescent="0.25">
      <c r="A77" s="5"/>
      <c r="B77" s="50"/>
      <c r="C77" s="51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5"/>
    </row>
    <row r="78" spans="1:14" ht="12.95" customHeight="1" x14ac:dyDescent="0.25">
      <c r="A78" s="5"/>
      <c r="B78" s="52"/>
      <c r="C78" s="51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5"/>
    </row>
    <row r="208" spans="6:17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</row>
    <row r="209" spans="5:20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</row>
    <row r="210" spans="5:20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</row>
    <row r="211" spans="5:20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</row>
    <row r="212" spans="5:20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</row>
    <row r="213" spans="5:20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</row>
    <row r="214" spans="5:20" x14ac:dyDescent="0.25"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</row>
    <row r="215" spans="5:20" x14ac:dyDescent="0.25"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7"/>
    </row>
    <row r="216" spans="5:20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8"/>
      <c r="S216" s="18"/>
      <c r="T216" s="18"/>
    </row>
    <row r="217" spans="5:20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8"/>
      <c r="S217" s="18"/>
      <c r="T217" s="18"/>
    </row>
    <row r="218" spans="5:20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8"/>
      <c r="S218" s="18"/>
      <c r="T218" s="18"/>
    </row>
    <row r="219" spans="5:20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8"/>
      <c r="S219" s="18"/>
      <c r="T219" s="18"/>
    </row>
    <row r="220" spans="5:20" x14ac:dyDescent="0.25">
      <c r="E220" s="18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8"/>
      <c r="S220" s="18"/>
      <c r="T220" s="18"/>
    </row>
    <row r="221" spans="5:20" x14ac:dyDescent="0.25">
      <c r="E221" s="18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8"/>
      <c r="S221" s="18"/>
      <c r="T221" s="18"/>
    </row>
    <row r="222" spans="5:20" x14ac:dyDescent="0.25">
      <c r="E222" s="18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6"/>
      <c r="Q222" s="16"/>
      <c r="R222" s="18"/>
      <c r="S222" s="18"/>
      <c r="T222" s="18"/>
    </row>
    <row r="223" spans="5:20" x14ac:dyDescent="0.2">
      <c r="E223" s="18"/>
      <c r="F223" s="17"/>
      <c r="G223" s="53">
        <v>314585</v>
      </c>
      <c r="H223" s="53">
        <v>372586</v>
      </c>
      <c r="I223" s="53">
        <v>139342</v>
      </c>
      <c r="J223" s="53"/>
      <c r="K223" s="53"/>
      <c r="L223" s="53">
        <v>0</v>
      </c>
      <c r="M223" s="53">
        <f>SUM(G223:L223)</f>
        <v>826513</v>
      </c>
      <c r="N223" s="54"/>
      <c r="O223" s="17"/>
      <c r="P223" s="16"/>
      <c r="Q223" s="16"/>
      <c r="R223" s="18"/>
      <c r="S223" s="18"/>
      <c r="T223" s="18"/>
    </row>
    <row r="224" spans="5:20" x14ac:dyDescent="0.25">
      <c r="E224" s="18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6"/>
      <c r="Q224" s="16"/>
      <c r="R224" s="18"/>
      <c r="S224" s="18"/>
      <c r="T224" s="18"/>
    </row>
    <row r="225" spans="5:20" x14ac:dyDescent="0.25">
      <c r="E225" s="18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6"/>
      <c r="Q225" s="16"/>
      <c r="R225" s="18"/>
      <c r="S225" s="18"/>
      <c r="T225" s="18"/>
    </row>
    <row r="226" spans="5:20" x14ac:dyDescent="0.25">
      <c r="E226" s="18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8"/>
      <c r="S226" s="18"/>
      <c r="T226" s="18"/>
    </row>
    <row r="227" spans="5:20" x14ac:dyDescent="0.25">
      <c r="E227" s="18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8"/>
      <c r="S227" s="18"/>
      <c r="T227" s="18"/>
    </row>
    <row r="228" spans="5:20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6"/>
    </row>
    <row r="229" spans="5:20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6"/>
      <c r="S229" s="16"/>
    </row>
    <row r="230" spans="5:20" x14ac:dyDescent="0.25">
      <c r="F230" s="16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6"/>
      <c r="S230" s="16"/>
    </row>
    <row r="231" spans="5:20" x14ac:dyDescent="0.25">
      <c r="F231" s="16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6"/>
      <c r="S231" s="16"/>
    </row>
    <row r="232" spans="5:20" x14ac:dyDescent="0.25"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5:20" x14ac:dyDescent="0.25"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</row>
  </sheetData>
  <conditionalFormatting sqref="F14:L18">
    <cfRule type="expression" dxfId="130" priority="31" stopIfTrue="1">
      <formula>F14=""</formula>
    </cfRule>
  </conditionalFormatting>
  <conditionalFormatting sqref="F20:L24">
    <cfRule type="expression" dxfId="129" priority="54" stopIfTrue="1">
      <formula>F20=""</formula>
    </cfRule>
  </conditionalFormatting>
  <conditionalFormatting sqref="F26:L28">
    <cfRule type="expression" dxfId="128" priority="28" stopIfTrue="1">
      <formula>F26=""</formula>
    </cfRule>
  </conditionalFormatting>
  <conditionalFormatting sqref="F30:L35">
    <cfRule type="expression" dxfId="127" priority="19" stopIfTrue="1">
      <formula>F30=""</formula>
    </cfRule>
  </conditionalFormatting>
  <conditionalFormatting sqref="F37:L38">
    <cfRule type="expression" dxfId="126" priority="68" stopIfTrue="1">
      <formula>F37=""</formula>
    </cfRule>
  </conditionalFormatting>
  <conditionalFormatting sqref="F40:L41">
    <cfRule type="expression" dxfId="125" priority="47" stopIfTrue="1">
      <formula>F40=""</formula>
    </cfRule>
  </conditionalFormatting>
  <conditionalFormatting sqref="F43:L47">
    <cfRule type="expression" dxfId="124" priority="13" stopIfTrue="1">
      <formula>F43=""</formula>
    </cfRule>
  </conditionalFormatting>
  <conditionalFormatting sqref="F49:L49 F50:G51 I50:L51">
    <cfRule type="expression" dxfId="123" priority="32" stopIfTrue="1">
      <formula>F49=""</formula>
    </cfRule>
  </conditionalFormatting>
  <conditionalFormatting sqref="F53:L53">
    <cfRule type="expression" dxfId="122" priority="63" stopIfTrue="1">
      <formula>F53=""</formula>
    </cfRule>
  </conditionalFormatting>
  <conditionalFormatting sqref="F52:M52">
    <cfRule type="cellIs" dxfId="121" priority="1" stopIfTrue="1" operator="equal">
      <formula>""</formula>
    </cfRule>
    <cfRule type="cellIs" dxfId="120" priority="2" stopIfTrue="1" operator="equal">
      <formula>""" """</formula>
    </cfRule>
    <cfRule type="cellIs" dxfId="119" priority="3" stopIfTrue="1" operator="equal">
      <formula>""""""</formula>
    </cfRule>
  </conditionalFormatting>
  <conditionalFormatting sqref="H50:H51">
    <cfRule type="cellIs" dxfId="118" priority="7" stopIfTrue="1" operator="equal">
      <formula>""</formula>
    </cfRule>
    <cfRule type="cellIs" dxfId="117" priority="8" stopIfTrue="1" operator="equal">
      <formula>""" """</formula>
    </cfRule>
    <cfRule type="cellIs" dxfId="116" priority="9" stopIfTrue="1" operator="equal">
      <formula>""""""</formula>
    </cfRule>
  </conditionalFormatting>
  <conditionalFormatting sqref="M31">
    <cfRule type="expression" dxfId="115" priority="5" stopIfTrue="1">
      <formula>M31=""</formula>
    </cfRule>
  </conditionalFormatting>
  <conditionalFormatting sqref="M35">
    <cfRule type="expression" dxfId="114" priority="6" stopIfTrue="1">
      <formula>M35=""</formula>
    </cfRule>
  </conditionalFormatting>
  <conditionalFormatting sqref="M47">
    <cfRule type="expression" dxfId="113" priority="4" stopIfTrue="1">
      <formula>M47=""</formula>
    </cfRule>
  </conditionalFormatting>
  <pageMargins left="0" right="0.15748031496062992" top="0" bottom="0.23622047244094491" header="0" footer="0.23622047244094491"/>
  <pageSetup paperSize="9" scale="81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M29:M30 M31:M48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7EFA5-8ECF-4726-8FD4-2E3F5FC509D1}">
  <dimension ref="A1:R231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1" width="10.7109375" style="7" customWidth="1"/>
    <col min="12" max="13" width="5.28515625" style="7" customWidth="1"/>
    <col min="14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9"/>
      <c r="O1" s="19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9"/>
      <c r="O2" s="19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9"/>
      <c r="O3" s="19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8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9"/>
    </row>
    <row r="7" spans="1:16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6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37" t="s">
        <v>150</v>
      </c>
      <c r="C10" s="38"/>
      <c r="D10" s="38"/>
      <c r="E10" s="38"/>
      <c r="F10" s="38"/>
      <c r="G10" s="38"/>
      <c r="H10" s="38"/>
      <c r="I10" s="38"/>
      <c r="J10" s="38"/>
      <c r="K10" s="39"/>
      <c r="L10" s="26"/>
    </row>
    <row r="11" spans="1:16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6"/>
    </row>
    <row r="12" spans="1:16" ht="14.25" customHeight="1" x14ac:dyDescent="0.25">
      <c r="A12" s="5"/>
      <c r="B12" s="30"/>
      <c r="C12" s="30"/>
      <c r="D12" s="30"/>
      <c r="E12" s="30"/>
      <c r="F12" s="128" t="s">
        <v>94</v>
      </c>
      <c r="G12" s="129"/>
      <c r="H12" s="130"/>
      <c r="I12" s="128" t="s">
        <v>95</v>
      </c>
      <c r="J12" s="129" t="s">
        <v>68</v>
      </c>
      <c r="K12" s="130" t="s">
        <v>9</v>
      </c>
      <c r="L12" s="6"/>
    </row>
    <row r="13" spans="1:16" x14ac:dyDescent="0.25">
      <c r="A13" s="5"/>
      <c r="B13" s="63" t="s">
        <v>6</v>
      </c>
      <c r="C13" s="40"/>
      <c r="D13" s="40"/>
      <c r="E13" s="40"/>
      <c r="F13" s="86" t="s">
        <v>96</v>
      </c>
      <c r="G13" s="84" t="s">
        <v>97</v>
      </c>
      <c r="H13" s="84" t="s">
        <v>9</v>
      </c>
      <c r="I13" s="84" t="s">
        <v>96</v>
      </c>
      <c r="J13" s="84" t="s">
        <v>97</v>
      </c>
      <c r="K13" s="85" t="s">
        <v>9</v>
      </c>
      <c r="L13" s="27"/>
    </row>
    <row r="14" spans="1:16" ht="12.95" customHeight="1" x14ac:dyDescent="0.25">
      <c r="A14" s="5"/>
      <c r="B14" s="43" t="s">
        <v>10</v>
      </c>
      <c r="C14" s="44"/>
      <c r="D14" s="44"/>
      <c r="E14" s="44"/>
      <c r="F14" s="44"/>
      <c r="G14" s="44"/>
      <c r="H14" s="44"/>
      <c r="I14" s="44"/>
      <c r="J14" s="44"/>
      <c r="K14" s="44"/>
      <c r="L14" s="24"/>
    </row>
    <row r="15" spans="1:16" ht="12.95" customHeight="1" x14ac:dyDescent="0.25">
      <c r="A15" s="5"/>
      <c r="B15" s="42" t="s">
        <v>11</v>
      </c>
      <c r="C15" s="42"/>
      <c r="D15" s="42"/>
      <c r="E15" s="42"/>
      <c r="F15" s="59">
        <v>7811</v>
      </c>
      <c r="G15" s="59">
        <v>9219</v>
      </c>
      <c r="H15" s="60">
        <f>F15+G15</f>
        <v>17030</v>
      </c>
      <c r="I15" s="61">
        <f>F15/H15</f>
        <v>0.45866118614210216</v>
      </c>
      <c r="J15" s="61">
        <f>G15/H15</f>
        <v>0.54133881385789784</v>
      </c>
      <c r="K15" s="62">
        <f>I15+J15</f>
        <v>1</v>
      </c>
      <c r="L15" s="23"/>
      <c r="N15" s="93"/>
      <c r="O15" s="93"/>
    </row>
    <row r="16" spans="1:16" ht="12.95" customHeight="1" x14ac:dyDescent="0.25">
      <c r="A16" s="5"/>
      <c r="B16" s="42" t="s">
        <v>12</v>
      </c>
      <c r="C16" s="42"/>
      <c r="D16" s="42"/>
      <c r="E16" s="42"/>
      <c r="F16" s="59">
        <v>229</v>
      </c>
      <c r="G16" s="59">
        <v>360</v>
      </c>
      <c r="H16" s="60">
        <f t="shared" ref="H16:H54" si="0">F16+G16</f>
        <v>589</v>
      </c>
      <c r="I16" s="61">
        <f>F16/H16</f>
        <v>0.38879456706281834</v>
      </c>
      <c r="J16" s="61">
        <f>G16/H16</f>
        <v>0.61120543293718166</v>
      </c>
      <c r="K16" s="62">
        <f>I16+J16</f>
        <v>1</v>
      </c>
      <c r="L16" s="23"/>
      <c r="N16" s="93"/>
      <c r="O16" s="93"/>
    </row>
    <row r="17" spans="1:15" ht="12.95" customHeight="1" x14ac:dyDescent="0.25">
      <c r="A17" s="5"/>
      <c r="B17" s="42" t="s">
        <v>13</v>
      </c>
      <c r="C17" s="42"/>
      <c r="D17" s="42"/>
      <c r="E17" s="42"/>
      <c r="F17" s="59">
        <v>39</v>
      </c>
      <c r="G17" s="59">
        <v>63</v>
      </c>
      <c r="H17" s="60">
        <f t="shared" si="0"/>
        <v>102</v>
      </c>
      <c r="I17" s="61">
        <f>F17/H17</f>
        <v>0.38235294117647056</v>
      </c>
      <c r="J17" s="61">
        <f>G17/H17</f>
        <v>0.61764705882352944</v>
      </c>
      <c r="K17" s="62">
        <f>I17+J17</f>
        <v>1</v>
      </c>
      <c r="L17" s="23"/>
      <c r="N17" s="93"/>
      <c r="O17" s="93"/>
    </row>
    <row r="18" spans="1:15" ht="12.95" customHeight="1" x14ac:dyDescent="0.25">
      <c r="A18" s="5"/>
      <c r="B18" s="42" t="s">
        <v>15</v>
      </c>
      <c r="C18" s="42"/>
      <c r="D18" s="42"/>
      <c r="E18" s="42"/>
      <c r="F18" s="59">
        <v>2921</v>
      </c>
      <c r="G18" s="59">
        <v>3116</v>
      </c>
      <c r="H18" s="60">
        <f t="shared" si="0"/>
        <v>6037</v>
      </c>
      <c r="I18" s="61">
        <f>F18/H18</f>
        <v>0.48384959416928941</v>
      </c>
      <c r="J18" s="61">
        <f>G18/H18</f>
        <v>0.51615040583071059</v>
      </c>
      <c r="K18" s="62">
        <f>I18+J18</f>
        <v>1</v>
      </c>
      <c r="L18" s="23"/>
      <c r="N18" s="93"/>
      <c r="O18" s="93"/>
    </row>
    <row r="19" spans="1:15" ht="12.95" customHeight="1" x14ac:dyDescent="0.25">
      <c r="A19" s="5"/>
      <c r="B19" s="42" t="s">
        <v>17</v>
      </c>
      <c r="C19" s="42"/>
      <c r="D19" s="42"/>
      <c r="E19" s="42"/>
      <c r="F19" s="59">
        <v>3290</v>
      </c>
      <c r="G19" s="59">
        <v>3616</v>
      </c>
      <c r="H19" s="60">
        <f t="shared" si="0"/>
        <v>6906</v>
      </c>
      <c r="I19" s="61">
        <f>F19/H19</f>
        <v>0.47639733565015929</v>
      </c>
      <c r="J19" s="61">
        <f>G19/H19</f>
        <v>0.52360266434984071</v>
      </c>
      <c r="K19" s="62">
        <f>I19+J19</f>
        <v>1</v>
      </c>
      <c r="L19" s="23"/>
      <c r="N19" s="93"/>
      <c r="O19" s="93"/>
    </row>
    <row r="20" spans="1:15" ht="12.95" customHeight="1" x14ac:dyDescent="0.25">
      <c r="A20" s="5"/>
      <c r="B20" s="43" t="s">
        <v>19</v>
      </c>
      <c r="C20" s="44"/>
      <c r="D20" s="44"/>
      <c r="E20" s="44"/>
      <c r="F20" s="69"/>
      <c r="G20" s="69"/>
      <c r="H20" s="69"/>
      <c r="I20" s="70"/>
      <c r="J20" s="70"/>
      <c r="K20" s="70"/>
      <c r="L20" s="24"/>
      <c r="N20" s="93"/>
      <c r="O20" s="93"/>
    </row>
    <row r="21" spans="1:15" ht="12.95" customHeight="1" x14ac:dyDescent="0.25">
      <c r="A21" s="5"/>
      <c r="B21" s="42" t="s">
        <v>20</v>
      </c>
      <c r="C21" s="42"/>
      <c r="D21" s="42"/>
      <c r="E21" s="42"/>
      <c r="F21" s="59">
        <v>34167</v>
      </c>
      <c r="G21" s="59">
        <v>37401</v>
      </c>
      <c r="H21" s="60">
        <f t="shared" si="0"/>
        <v>71568</v>
      </c>
      <c r="I21" s="61">
        <f>F21/H21</f>
        <v>0.477406103286385</v>
      </c>
      <c r="J21" s="61">
        <f>G21/H21</f>
        <v>0.522593896713615</v>
      </c>
      <c r="K21" s="62">
        <f>I21+J21</f>
        <v>1</v>
      </c>
      <c r="L21" s="23"/>
      <c r="N21" s="93"/>
      <c r="O21" s="93"/>
    </row>
    <row r="22" spans="1:15" ht="12.95" customHeight="1" x14ac:dyDescent="0.25">
      <c r="A22" s="5"/>
      <c r="B22" s="42" t="s">
        <v>22</v>
      </c>
      <c r="C22" s="42"/>
      <c r="D22" s="42"/>
      <c r="E22" s="42"/>
      <c r="F22" s="36">
        <v>536</v>
      </c>
      <c r="G22" s="36">
        <v>718</v>
      </c>
      <c r="H22" s="60">
        <f>F22+G22</f>
        <v>1254</v>
      </c>
      <c r="I22" s="61">
        <f>F22/H22</f>
        <v>0.42743221690590111</v>
      </c>
      <c r="J22" s="61">
        <f>G22/H22</f>
        <v>0.57256778309409884</v>
      </c>
      <c r="K22" s="62">
        <f>I22+J22</f>
        <v>1</v>
      </c>
      <c r="L22" s="23"/>
      <c r="N22" s="93"/>
      <c r="O22" s="93"/>
    </row>
    <row r="23" spans="1:15" ht="12.95" customHeight="1" x14ac:dyDescent="0.25">
      <c r="A23" s="5"/>
      <c r="B23" s="42" t="s">
        <v>23</v>
      </c>
      <c r="C23" s="42"/>
      <c r="D23" s="42"/>
      <c r="E23" s="42"/>
      <c r="F23" s="59">
        <v>10590</v>
      </c>
      <c r="G23" s="59">
        <v>13187</v>
      </c>
      <c r="H23" s="60">
        <f t="shared" si="0"/>
        <v>23777</v>
      </c>
      <c r="I23" s="61">
        <f>F23/H23</f>
        <v>0.44538840055515833</v>
      </c>
      <c r="J23" s="61">
        <f>G23/H23</f>
        <v>0.55461159944484162</v>
      </c>
      <c r="K23" s="62">
        <f>I23+J23</f>
        <v>1</v>
      </c>
      <c r="L23" s="23"/>
      <c r="N23" s="93"/>
      <c r="O23" s="93"/>
    </row>
    <row r="24" spans="1:15" ht="12.95" customHeight="1" x14ac:dyDescent="0.25">
      <c r="A24" s="5"/>
      <c r="B24" s="42" t="s">
        <v>24</v>
      </c>
      <c r="C24" s="42"/>
      <c r="D24" s="42"/>
      <c r="E24" s="42"/>
      <c r="F24" s="59">
        <v>4</v>
      </c>
      <c r="G24" s="59">
        <v>4</v>
      </c>
      <c r="H24" s="60">
        <f t="shared" si="0"/>
        <v>8</v>
      </c>
      <c r="I24" s="61">
        <f>F24/H24</f>
        <v>0.5</v>
      </c>
      <c r="J24" s="61">
        <f>G24/H24</f>
        <v>0.5</v>
      </c>
      <c r="K24" s="62">
        <f>I24+J24</f>
        <v>1</v>
      </c>
      <c r="L24" s="23"/>
      <c r="N24" s="93"/>
      <c r="O24" s="93"/>
    </row>
    <row r="25" spans="1:15" ht="12.95" customHeight="1" x14ac:dyDescent="0.25">
      <c r="A25" s="5"/>
      <c r="B25" s="42" t="s">
        <v>26</v>
      </c>
      <c r="C25" s="42"/>
      <c r="D25" s="42"/>
      <c r="E25" s="42"/>
      <c r="F25" s="59">
        <v>3294</v>
      </c>
      <c r="G25" s="59">
        <v>3342</v>
      </c>
      <c r="H25" s="60">
        <f t="shared" si="0"/>
        <v>6636</v>
      </c>
      <c r="I25" s="61">
        <f>F25/H25</f>
        <v>0.49638336347197104</v>
      </c>
      <c r="J25" s="61">
        <f>G25/H25</f>
        <v>0.5036166365280289</v>
      </c>
      <c r="K25" s="62">
        <f>I25+J25</f>
        <v>1</v>
      </c>
      <c r="L25" s="23"/>
      <c r="N25" s="93"/>
      <c r="O25" s="93"/>
    </row>
    <row r="26" spans="1:15" ht="12.95" customHeight="1" x14ac:dyDescent="0.25">
      <c r="A26" s="5"/>
      <c r="B26" s="43" t="s">
        <v>28</v>
      </c>
      <c r="C26" s="44"/>
      <c r="D26" s="44"/>
      <c r="E26" s="44"/>
      <c r="F26" s="69"/>
      <c r="G26" s="69"/>
      <c r="H26" s="69"/>
      <c r="I26" s="70"/>
      <c r="J26" s="70"/>
      <c r="K26" s="70"/>
      <c r="L26" s="24"/>
      <c r="N26" s="93"/>
      <c r="O26" s="93"/>
    </row>
    <row r="27" spans="1:15" ht="12.95" customHeight="1" x14ac:dyDescent="0.25">
      <c r="A27" s="5"/>
      <c r="B27" s="42" t="s">
        <v>29</v>
      </c>
      <c r="C27" s="42"/>
      <c r="D27" s="42"/>
      <c r="E27" s="42"/>
      <c r="F27" s="59">
        <v>105981</v>
      </c>
      <c r="G27" s="59">
        <v>119320</v>
      </c>
      <c r="H27" s="60">
        <f t="shared" si="0"/>
        <v>225301</v>
      </c>
      <c r="I27" s="61">
        <f>F27/H27</f>
        <v>0.47039737950563915</v>
      </c>
      <c r="J27" s="61">
        <f>G27/H27</f>
        <v>0.52960262049436091</v>
      </c>
      <c r="K27" s="62">
        <f>I27+J27</f>
        <v>1</v>
      </c>
      <c r="L27" s="23"/>
      <c r="N27" s="93"/>
      <c r="O27" s="93"/>
    </row>
    <row r="28" spans="1:15" ht="12.95" customHeight="1" x14ac:dyDescent="0.25">
      <c r="A28" s="5"/>
      <c r="B28" s="42" t="s">
        <v>189</v>
      </c>
      <c r="C28" s="42"/>
      <c r="D28" s="42"/>
      <c r="E28" s="42"/>
      <c r="F28" s="59">
        <v>1720</v>
      </c>
      <c r="G28" s="59">
        <v>2169</v>
      </c>
      <c r="H28" s="60">
        <f t="shared" si="0"/>
        <v>3889</v>
      </c>
      <c r="I28" s="61">
        <f>F28/H28</f>
        <v>0.44227307791205966</v>
      </c>
      <c r="J28" s="61">
        <f>G28/H28</f>
        <v>0.55772692208794039</v>
      </c>
      <c r="K28" s="62">
        <f>I28+J28</f>
        <v>1</v>
      </c>
      <c r="L28" s="23"/>
      <c r="N28" s="93"/>
      <c r="O28" s="93"/>
    </row>
    <row r="29" spans="1:15" ht="12.95" customHeight="1" x14ac:dyDescent="0.25">
      <c r="A29" s="5"/>
      <c r="B29" s="42" t="s">
        <v>30</v>
      </c>
      <c r="C29" s="42"/>
      <c r="D29" s="42"/>
      <c r="E29" s="42"/>
      <c r="F29" s="36">
        <v>24</v>
      </c>
      <c r="G29" s="36">
        <v>18</v>
      </c>
      <c r="H29" s="95">
        <f t="shared" si="0"/>
        <v>42</v>
      </c>
      <c r="I29" s="61">
        <f>F29/H29</f>
        <v>0.5714285714285714</v>
      </c>
      <c r="J29" s="61">
        <f>G29/H29</f>
        <v>0.42857142857142855</v>
      </c>
      <c r="K29" s="62">
        <f>I29+J29</f>
        <v>1</v>
      </c>
      <c r="L29" s="23"/>
      <c r="N29" s="93"/>
      <c r="O29" s="93"/>
    </row>
    <row r="30" spans="1:15" ht="12.95" customHeight="1" x14ac:dyDescent="0.25">
      <c r="A30" s="5"/>
      <c r="B30" s="43" t="s">
        <v>31</v>
      </c>
      <c r="C30" s="43"/>
      <c r="D30" s="43"/>
      <c r="E30" s="43"/>
      <c r="F30" s="71"/>
      <c r="G30" s="71"/>
      <c r="H30" s="71"/>
      <c r="I30" s="72"/>
      <c r="J30" s="72"/>
      <c r="K30" s="72"/>
      <c r="L30" s="22"/>
      <c r="N30" s="93"/>
      <c r="O30" s="93"/>
    </row>
    <row r="31" spans="1:15" ht="12.95" customHeight="1" x14ac:dyDescent="0.25">
      <c r="A31" s="5"/>
      <c r="B31" s="42" t="s">
        <v>93</v>
      </c>
      <c r="C31" s="42"/>
      <c r="D31" s="42"/>
      <c r="E31" s="42"/>
      <c r="F31" s="59">
        <v>103799</v>
      </c>
      <c r="G31" s="59">
        <v>113582</v>
      </c>
      <c r="H31" s="60">
        <f t="shared" si="0"/>
        <v>217381</v>
      </c>
      <c r="I31" s="61">
        <f t="shared" ref="I31:I35" si="1">F31/H31</f>
        <v>0.47749803340678348</v>
      </c>
      <c r="J31" s="61">
        <f t="shared" ref="J31:J35" si="2">G31/H31</f>
        <v>0.52250196659321657</v>
      </c>
      <c r="K31" s="62">
        <f t="shared" ref="K31:K35" si="3">I31+J31</f>
        <v>1</v>
      </c>
      <c r="L31" s="23"/>
      <c r="N31" s="93"/>
      <c r="O31" s="93"/>
    </row>
    <row r="32" spans="1:15" ht="12.95" customHeight="1" x14ac:dyDescent="0.25">
      <c r="A32" s="5"/>
      <c r="B32" s="42" t="s">
        <v>32</v>
      </c>
      <c r="C32" s="42"/>
      <c r="D32" s="42"/>
      <c r="E32" s="42"/>
      <c r="F32" s="36">
        <v>0</v>
      </c>
      <c r="G32" s="36">
        <v>0</v>
      </c>
      <c r="H32" s="95">
        <f t="shared" si="0"/>
        <v>0</v>
      </c>
      <c r="I32" s="36">
        <v>0</v>
      </c>
      <c r="J32" s="36">
        <v>0</v>
      </c>
      <c r="K32" s="95">
        <v>0</v>
      </c>
      <c r="L32" s="23"/>
      <c r="N32" s="93"/>
      <c r="O32" s="93"/>
    </row>
    <row r="33" spans="1:15" ht="12.95" customHeight="1" x14ac:dyDescent="0.25">
      <c r="A33" s="5"/>
      <c r="B33" s="42" t="s">
        <v>34</v>
      </c>
      <c r="C33" s="42"/>
      <c r="D33" s="42"/>
      <c r="E33" s="42"/>
      <c r="F33" s="36">
        <v>23</v>
      </c>
      <c r="G33" s="36">
        <v>34</v>
      </c>
      <c r="H33" s="94">
        <f t="shared" si="0"/>
        <v>57</v>
      </c>
      <c r="I33" s="61">
        <f t="shared" si="1"/>
        <v>0.40350877192982454</v>
      </c>
      <c r="J33" s="61">
        <f t="shared" si="2"/>
        <v>0.59649122807017541</v>
      </c>
      <c r="K33" s="62">
        <f t="shared" si="3"/>
        <v>1</v>
      </c>
      <c r="L33" s="23"/>
      <c r="N33" s="93"/>
      <c r="O33" s="93"/>
    </row>
    <row r="34" spans="1:15" ht="12.95" customHeight="1" x14ac:dyDescent="0.25">
      <c r="A34" s="5"/>
      <c r="B34" s="42" t="s">
        <v>36</v>
      </c>
      <c r="C34" s="42"/>
      <c r="D34" s="42"/>
      <c r="E34" s="42"/>
      <c r="F34" s="59">
        <v>35</v>
      </c>
      <c r="G34" s="59">
        <v>37</v>
      </c>
      <c r="H34" s="60">
        <f t="shared" si="0"/>
        <v>72</v>
      </c>
      <c r="I34" s="61">
        <f t="shared" si="1"/>
        <v>0.4861111111111111</v>
      </c>
      <c r="J34" s="61">
        <f t="shared" si="2"/>
        <v>0.51388888888888884</v>
      </c>
      <c r="K34" s="62">
        <f t="shared" si="3"/>
        <v>1</v>
      </c>
      <c r="L34" s="23"/>
      <c r="N34" s="93"/>
      <c r="O34" s="93"/>
    </row>
    <row r="35" spans="1:15" ht="12.95" customHeight="1" x14ac:dyDescent="0.25">
      <c r="A35" s="5"/>
      <c r="B35" s="42" t="s">
        <v>37</v>
      </c>
      <c r="C35" s="42"/>
      <c r="D35" s="42"/>
      <c r="E35" s="42"/>
      <c r="F35" s="36">
        <v>5</v>
      </c>
      <c r="G35" s="36">
        <v>9</v>
      </c>
      <c r="H35" s="95">
        <f>F35+G35</f>
        <v>14</v>
      </c>
      <c r="I35" s="61">
        <f t="shared" si="1"/>
        <v>0.35714285714285715</v>
      </c>
      <c r="J35" s="61">
        <f t="shared" si="2"/>
        <v>0.6428571428571429</v>
      </c>
      <c r="K35" s="62">
        <f t="shared" si="3"/>
        <v>1</v>
      </c>
      <c r="L35" s="23"/>
      <c r="N35" s="93"/>
      <c r="O35" s="93"/>
    </row>
    <row r="36" spans="1:15" ht="12.95" customHeight="1" x14ac:dyDescent="0.25">
      <c r="A36" s="5"/>
      <c r="B36" s="42" t="s">
        <v>38</v>
      </c>
      <c r="C36" s="42"/>
      <c r="D36" s="42"/>
      <c r="E36" s="42"/>
      <c r="F36" s="36">
        <v>0</v>
      </c>
      <c r="G36" s="36">
        <v>0</v>
      </c>
      <c r="H36" s="95">
        <f>F36+G36</f>
        <v>0</v>
      </c>
      <c r="I36" s="36">
        <v>0</v>
      </c>
      <c r="J36" s="36">
        <v>0</v>
      </c>
      <c r="K36" s="95">
        <v>0</v>
      </c>
      <c r="L36" s="23"/>
      <c r="N36" s="93"/>
      <c r="O36" s="93"/>
    </row>
    <row r="37" spans="1:15" ht="12.95" customHeight="1" x14ac:dyDescent="0.25">
      <c r="A37" s="5"/>
      <c r="B37" s="43" t="s">
        <v>39</v>
      </c>
      <c r="C37" s="43"/>
      <c r="D37" s="43"/>
      <c r="E37" s="43"/>
      <c r="F37" s="71"/>
      <c r="G37" s="71"/>
      <c r="H37" s="71"/>
      <c r="I37" s="72"/>
      <c r="J37" s="72"/>
      <c r="K37" s="72"/>
      <c r="L37" s="22"/>
      <c r="N37" s="93"/>
      <c r="O37" s="93"/>
    </row>
    <row r="38" spans="1:15" ht="12.95" customHeight="1" x14ac:dyDescent="0.25">
      <c r="A38" s="5"/>
      <c r="B38" s="42" t="s">
        <v>40</v>
      </c>
      <c r="C38" s="42"/>
      <c r="D38" s="42"/>
      <c r="E38" s="42"/>
      <c r="F38" s="59">
        <v>234</v>
      </c>
      <c r="G38" s="59">
        <v>240</v>
      </c>
      <c r="H38" s="60">
        <f t="shared" si="0"/>
        <v>474</v>
      </c>
      <c r="I38" s="61">
        <f>F38/H38</f>
        <v>0.49367088607594939</v>
      </c>
      <c r="J38" s="61">
        <f>G38/H38</f>
        <v>0.50632911392405067</v>
      </c>
      <c r="K38" s="62">
        <f>I38+J38</f>
        <v>1</v>
      </c>
      <c r="L38" s="23"/>
      <c r="N38" s="93"/>
      <c r="O38" s="93"/>
    </row>
    <row r="39" spans="1:15" ht="12.95" customHeight="1" x14ac:dyDescent="0.25">
      <c r="A39" s="5"/>
      <c r="B39" s="42" t="s">
        <v>42</v>
      </c>
      <c r="C39" s="42"/>
      <c r="D39" s="42"/>
      <c r="E39" s="42"/>
      <c r="F39" s="59">
        <v>1013</v>
      </c>
      <c r="G39" s="59">
        <v>1216</v>
      </c>
      <c r="H39" s="60">
        <f t="shared" si="0"/>
        <v>2229</v>
      </c>
      <c r="I39" s="61">
        <f>F39/H39</f>
        <v>0.45446388515029162</v>
      </c>
      <c r="J39" s="61">
        <f>G39/H39</f>
        <v>0.54553611484970843</v>
      </c>
      <c r="K39" s="62">
        <f>I39+J39</f>
        <v>1</v>
      </c>
      <c r="L39" s="23"/>
      <c r="N39" s="93"/>
      <c r="O39" s="93"/>
    </row>
    <row r="40" spans="1:15" ht="12.95" customHeight="1" x14ac:dyDescent="0.25">
      <c r="A40" s="5"/>
      <c r="B40" s="43" t="s">
        <v>44</v>
      </c>
      <c r="C40" s="43"/>
      <c r="D40" s="43"/>
      <c r="E40" s="43"/>
      <c r="F40" s="71"/>
      <c r="G40" s="71"/>
      <c r="H40" s="71"/>
      <c r="I40" s="72"/>
      <c r="J40" s="72"/>
      <c r="K40" s="72"/>
      <c r="L40" s="22"/>
      <c r="N40" s="93"/>
      <c r="O40" s="93"/>
    </row>
    <row r="41" spans="1:15" ht="12.95" customHeight="1" x14ac:dyDescent="0.25">
      <c r="A41" s="5"/>
      <c r="B41" s="42" t="s">
        <v>45</v>
      </c>
      <c r="C41" s="42"/>
      <c r="D41" s="42"/>
      <c r="E41" s="42"/>
      <c r="F41" s="59">
        <v>8547</v>
      </c>
      <c r="G41" s="59">
        <v>9241</v>
      </c>
      <c r="H41" s="60">
        <f t="shared" si="0"/>
        <v>17788</v>
      </c>
      <c r="I41" s="61">
        <f>F41/H41</f>
        <v>0.48049246683157187</v>
      </c>
      <c r="J41" s="61">
        <f>G41/H41</f>
        <v>0.51950753316842813</v>
      </c>
      <c r="K41" s="62">
        <f>I41+J41</f>
        <v>1</v>
      </c>
      <c r="L41" s="23"/>
      <c r="N41" s="93"/>
      <c r="O41" s="93"/>
    </row>
    <row r="42" spans="1:15" ht="12.95" customHeight="1" x14ac:dyDescent="0.25">
      <c r="A42" s="5"/>
      <c r="B42" s="42" t="s">
        <v>47</v>
      </c>
      <c r="C42" s="42"/>
      <c r="D42" s="42"/>
      <c r="E42" s="42"/>
      <c r="F42" s="59">
        <v>763</v>
      </c>
      <c r="G42" s="59">
        <v>833</v>
      </c>
      <c r="H42" s="60">
        <f t="shared" si="0"/>
        <v>1596</v>
      </c>
      <c r="I42" s="61">
        <f>F42/H42</f>
        <v>0.47807017543859648</v>
      </c>
      <c r="J42" s="61">
        <f>G42/H42</f>
        <v>0.52192982456140347</v>
      </c>
      <c r="K42" s="62">
        <f>I42+J42</f>
        <v>1</v>
      </c>
      <c r="L42" s="23"/>
      <c r="N42" s="93"/>
      <c r="O42" s="93"/>
    </row>
    <row r="43" spans="1:15" ht="12.95" customHeight="1" x14ac:dyDescent="0.25">
      <c r="A43" s="5"/>
      <c r="B43" s="43" t="s">
        <v>48</v>
      </c>
      <c r="C43" s="43"/>
      <c r="D43" s="43"/>
      <c r="E43" s="43"/>
      <c r="F43" s="71"/>
      <c r="G43" s="71"/>
      <c r="H43" s="71"/>
      <c r="I43" s="72"/>
      <c r="J43" s="72"/>
      <c r="K43" s="72"/>
      <c r="L43" s="22"/>
      <c r="N43" s="93"/>
      <c r="O43" s="93"/>
    </row>
    <row r="44" spans="1:15" ht="12.95" customHeight="1" x14ac:dyDescent="0.25">
      <c r="A44" s="5"/>
      <c r="B44" s="42" t="s">
        <v>49</v>
      </c>
      <c r="C44" s="42"/>
      <c r="D44" s="42"/>
      <c r="E44" s="42"/>
      <c r="F44" s="59">
        <v>149033</v>
      </c>
      <c r="G44" s="59">
        <v>156814</v>
      </c>
      <c r="H44" s="60">
        <f t="shared" si="0"/>
        <v>305847</v>
      </c>
      <c r="I44" s="61">
        <f>F44/H44</f>
        <v>0.4872795875061714</v>
      </c>
      <c r="J44" s="61">
        <f>G44/H44</f>
        <v>0.5127204124938286</v>
      </c>
      <c r="K44" s="62">
        <f>I44+J44</f>
        <v>1</v>
      </c>
      <c r="L44" s="23"/>
      <c r="N44" s="93"/>
      <c r="O44" s="93"/>
    </row>
    <row r="45" spans="1:15" ht="12.95" customHeight="1" x14ac:dyDescent="0.25">
      <c r="A45" s="5"/>
      <c r="B45" s="42" t="s">
        <v>51</v>
      </c>
      <c r="C45" s="42"/>
      <c r="D45" s="42"/>
      <c r="E45" s="42"/>
      <c r="F45" s="36">
        <v>4743</v>
      </c>
      <c r="G45" s="36">
        <v>4904</v>
      </c>
      <c r="H45" s="94">
        <f t="shared" si="0"/>
        <v>9647</v>
      </c>
      <c r="I45" s="61">
        <f>F45/H45</f>
        <v>0.49165543692339586</v>
      </c>
      <c r="J45" s="61">
        <f>G45/H45</f>
        <v>0.50834456307660414</v>
      </c>
      <c r="K45" s="62">
        <f>I45+J45</f>
        <v>1</v>
      </c>
      <c r="L45" s="23"/>
      <c r="N45" s="93"/>
      <c r="O45" s="93"/>
    </row>
    <row r="46" spans="1:15" ht="12.95" customHeight="1" x14ac:dyDescent="0.25">
      <c r="A46" s="5"/>
      <c r="B46" s="42" t="s">
        <v>191</v>
      </c>
      <c r="C46" s="42"/>
      <c r="D46" s="42"/>
      <c r="E46" s="42"/>
      <c r="F46" s="36">
        <v>882</v>
      </c>
      <c r="G46" s="36">
        <v>1898</v>
      </c>
      <c r="H46" s="94">
        <f t="shared" si="0"/>
        <v>2780</v>
      </c>
      <c r="I46" s="61">
        <f>F46/H46</f>
        <v>0.31726618705035969</v>
      </c>
      <c r="J46" s="61">
        <f>G46/H46</f>
        <v>0.68273381294964031</v>
      </c>
      <c r="K46" s="62">
        <f>I46+J46</f>
        <v>1</v>
      </c>
      <c r="L46" s="23"/>
      <c r="N46" s="93"/>
      <c r="O46" s="93"/>
    </row>
    <row r="47" spans="1:15" ht="12.95" customHeight="1" x14ac:dyDescent="0.25">
      <c r="A47" s="5"/>
      <c r="B47" s="42" t="s">
        <v>52</v>
      </c>
      <c r="C47" s="42"/>
      <c r="D47" s="42"/>
      <c r="E47" s="42"/>
      <c r="F47" s="36">
        <v>1196</v>
      </c>
      <c r="G47" s="36">
        <v>1323</v>
      </c>
      <c r="H47" s="95">
        <f t="shared" si="0"/>
        <v>2519</v>
      </c>
      <c r="I47" s="61">
        <f>F47/H47</f>
        <v>0.47479158396188964</v>
      </c>
      <c r="J47" s="61">
        <f>G47/H47</f>
        <v>0.52520841603811041</v>
      </c>
      <c r="K47" s="62">
        <f>I47+J47</f>
        <v>1</v>
      </c>
      <c r="L47" s="23"/>
      <c r="N47" s="93"/>
      <c r="O47" s="93"/>
    </row>
    <row r="48" spans="1:15" ht="12.95" customHeight="1" x14ac:dyDescent="0.25">
      <c r="A48" s="5"/>
      <c r="B48" s="42" t="s">
        <v>54</v>
      </c>
      <c r="C48" s="42"/>
      <c r="D48" s="42"/>
      <c r="E48" s="42"/>
      <c r="F48" s="36">
        <v>0</v>
      </c>
      <c r="G48" s="36">
        <v>0</v>
      </c>
      <c r="H48" s="95">
        <f t="shared" si="0"/>
        <v>0</v>
      </c>
      <c r="I48" s="36">
        <v>0</v>
      </c>
      <c r="J48" s="36">
        <v>0</v>
      </c>
      <c r="K48" s="95">
        <v>0</v>
      </c>
      <c r="L48" s="23"/>
      <c r="N48" s="93"/>
      <c r="O48" s="93"/>
    </row>
    <row r="49" spans="1:15" ht="12.95" customHeight="1" x14ac:dyDescent="0.25">
      <c r="A49" s="5"/>
      <c r="B49" s="43" t="s">
        <v>55</v>
      </c>
      <c r="C49" s="43"/>
      <c r="D49" s="43"/>
      <c r="E49" s="43"/>
      <c r="F49" s="71"/>
      <c r="G49" s="71"/>
      <c r="H49" s="71"/>
      <c r="I49" s="72"/>
      <c r="J49" s="72"/>
      <c r="K49" s="72"/>
      <c r="L49" s="22"/>
      <c r="N49" s="93"/>
      <c r="O49" s="93"/>
    </row>
    <row r="50" spans="1:15" ht="12.95" customHeight="1" x14ac:dyDescent="0.25">
      <c r="A50" s="5"/>
      <c r="B50" s="42" t="s">
        <v>56</v>
      </c>
      <c r="C50" s="42"/>
      <c r="D50" s="42"/>
      <c r="E50" s="42"/>
      <c r="F50" s="59">
        <v>9419</v>
      </c>
      <c r="G50" s="59">
        <v>9839</v>
      </c>
      <c r="H50" s="60">
        <f t="shared" si="0"/>
        <v>19258</v>
      </c>
      <c r="I50" s="61">
        <f t="shared" ref="I50:I55" si="4">F50/H50</f>
        <v>0.48909544085574824</v>
      </c>
      <c r="J50" s="61">
        <f t="shared" ref="J50:J55" si="5">G50/H50</f>
        <v>0.5109045591442517</v>
      </c>
      <c r="K50" s="62">
        <f>I50+J50</f>
        <v>1</v>
      </c>
      <c r="L50" s="23"/>
      <c r="N50" s="93"/>
      <c r="O50" s="93"/>
    </row>
    <row r="51" spans="1:15" ht="12.95" customHeight="1" x14ac:dyDescent="0.25">
      <c r="A51" s="5"/>
      <c r="B51" s="42" t="s">
        <v>58</v>
      </c>
      <c r="C51" s="42"/>
      <c r="D51" s="42"/>
      <c r="E51" s="42"/>
      <c r="F51" s="59">
        <v>21138</v>
      </c>
      <c r="G51" s="59">
        <v>21530</v>
      </c>
      <c r="H51" s="60">
        <f t="shared" si="0"/>
        <v>42668</v>
      </c>
      <c r="I51" s="61">
        <f t="shared" si="4"/>
        <v>0.49540639355020155</v>
      </c>
      <c r="J51" s="61">
        <f t="shared" si="5"/>
        <v>0.50459360644979845</v>
      </c>
      <c r="K51" s="62">
        <f>I51+J51</f>
        <v>1</v>
      </c>
      <c r="L51" s="23"/>
      <c r="N51" s="93"/>
      <c r="O51" s="93"/>
    </row>
    <row r="52" spans="1:15" ht="12.95" customHeight="1" x14ac:dyDescent="0.25">
      <c r="A52" s="5"/>
      <c r="B52" s="42" t="s">
        <v>60</v>
      </c>
      <c r="C52" s="42"/>
      <c r="D52" s="42"/>
      <c r="E52" s="42"/>
      <c r="F52" s="59">
        <v>1744</v>
      </c>
      <c r="G52" s="59">
        <v>1787</v>
      </c>
      <c r="H52" s="60">
        <f t="shared" si="0"/>
        <v>3531</v>
      </c>
      <c r="I52" s="61">
        <f t="shared" si="4"/>
        <v>0.49391107335032569</v>
      </c>
      <c r="J52" s="61">
        <f t="shared" si="5"/>
        <v>0.50608892664967431</v>
      </c>
      <c r="K52" s="62">
        <f>I52+J52</f>
        <v>1</v>
      </c>
      <c r="L52" s="23"/>
      <c r="N52" s="93"/>
      <c r="O52" s="93"/>
    </row>
    <row r="53" spans="1:15" ht="12.95" customHeight="1" x14ac:dyDescent="0.25">
      <c r="A53" s="5"/>
      <c r="B53" s="42" t="s">
        <v>61</v>
      </c>
      <c r="C53" s="42"/>
      <c r="D53" s="42"/>
      <c r="E53" s="42"/>
      <c r="F53" s="36" t="s">
        <v>92</v>
      </c>
      <c r="G53" s="36" t="s">
        <v>92</v>
      </c>
      <c r="H53" s="95" t="s">
        <v>92</v>
      </c>
      <c r="I53" s="36" t="s">
        <v>92</v>
      </c>
      <c r="J53" s="36" t="s">
        <v>92</v>
      </c>
      <c r="K53" s="95" t="s">
        <v>92</v>
      </c>
      <c r="L53" s="20"/>
      <c r="N53" s="93"/>
      <c r="O53" s="93"/>
    </row>
    <row r="54" spans="1:15" ht="12.95" customHeight="1" x14ac:dyDescent="0.25">
      <c r="A54" s="5"/>
      <c r="B54" s="42" t="s">
        <v>63</v>
      </c>
      <c r="C54" s="42"/>
      <c r="D54" s="42"/>
      <c r="E54" s="42"/>
      <c r="F54" s="59">
        <v>107</v>
      </c>
      <c r="G54" s="59">
        <v>133</v>
      </c>
      <c r="H54" s="60">
        <f t="shared" si="0"/>
        <v>240</v>
      </c>
      <c r="I54" s="61">
        <f>F54/H54</f>
        <v>0.44583333333333336</v>
      </c>
      <c r="J54" s="61">
        <f t="shared" si="5"/>
        <v>0.5541666666666667</v>
      </c>
      <c r="K54" s="62">
        <f>I54+J54</f>
        <v>1</v>
      </c>
      <c r="L54" s="23"/>
      <c r="N54" s="93"/>
      <c r="O54" s="93"/>
    </row>
    <row r="55" spans="1:15" ht="12.95" customHeight="1" x14ac:dyDescent="0.25">
      <c r="A55" s="5"/>
      <c r="B55" s="43" t="s">
        <v>9</v>
      </c>
      <c r="C55" s="44"/>
      <c r="D55" s="44"/>
      <c r="E55" s="44"/>
      <c r="F55" s="68">
        <f>SUM(F15:F19,F21:F25,F27:F29,F31:F36,F38:F39,F41:F42,F44:F48,F50:F54)</f>
        <v>473287</v>
      </c>
      <c r="G55" s="68">
        <f>SUM(G15:G19,G21:G25,G27:G29,G31:G36,G38:G39,G41:G42,G44:G48,G50:G54)</f>
        <v>515953</v>
      </c>
      <c r="H55" s="68">
        <f>SUM(H15:H19,H21:H25,H27:H29,H31:H36,H38:H39,H41:H42,H44:H48,H50:H54)</f>
        <v>989240</v>
      </c>
      <c r="I55" s="73">
        <f t="shared" si="4"/>
        <v>0.47843496017144477</v>
      </c>
      <c r="J55" s="73">
        <f t="shared" si="5"/>
        <v>0.52156503982855529</v>
      </c>
      <c r="K55" s="73">
        <f>SUM(I55:J55)</f>
        <v>1</v>
      </c>
      <c r="L55" s="25"/>
      <c r="N55" s="93"/>
      <c r="O55" s="93"/>
    </row>
    <row r="56" spans="1:15" ht="6" customHeight="1" thickBot="1" x14ac:dyDescent="0.3">
      <c r="A56" s="5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5"/>
    </row>
    <row r="57" spans="1:15" ht="12" customHeight="1" x14ac:dyDescent="0.2">
      <c r="A57" s="5"/>
      <c r="B57" s="48" t="s">
        <v>195</v>
      </c>
      <c r="C57" s="28"/>
      <c r="D57" s="28"/>
      <c r="E57" s="28"/>
      <c r="F57" s="28"/>
      <c r="G57" s="28"/>
      <c r="H57" s="28"/>
      <c r="I57" s="28"/>
      <c r="J57" s="28"/>
      <c r="K57" s="28"/>
      <c r="L57" s="5"/>
    </row>
    <row r="58" spans="1:15" ht="12" customHeight="1" x14ac:dyDescent="0.2">
      <c r="A58" s="5"/>
      <c r="B58" s="47" t="s">
        <v>65</v>
      </c>
      <c r="C58" s="28"/>
      <c r="D58" s="28"/>
      <c r="E58" s="28"/>
      <c r="F58" s="28"/>
      <c r="G58" s="28"/>
      <c r="H58" s="28"/>
      <c r="I58" s="28"/>
      <c r="J58" s="28"/>
      <c r="K58" s="28"/>
      <c r="L58" s="5"/>
    </row>
    <row r="59" spans="1:15" ht="12" customHeight="1" x14ac:dyDescent="0.2">
      <c r="A59" s="5"/>
      <c r="B59" s="47"/>
      <c r="C59" s="28"/>
      <c r="D59" s="28"/>
      <c r="E59" s="28"/>
      <c r="F59" s="28"/>
      <c r="G59" s="28"/>
      <c r="H59" s="28"/>
      <c r="I59" s="28"/>
      <c r="J59" s="28"/>
      <c r="K59" s="28"/>
      <c r="L59" s="5"/>
    </row>
    <row r="60" spans="1:15" ht="12" customHeight="1" x14ac:dyDescent="0.2">
      <c r="A60" s="5"/>
      <c r="B60" s="47"/>
      <c r="C60" s="28"/>
      <c r="D60" s="28"/>
      <c r="E60" s="28"/>
      <c r="F60" s="28"/>
      <c r="G60" s="28"/>
      <c r="H60" s="28"/>
      <c r="I60" s="28"/>
      <c r="J60" s="28"/>
      <c r="K60" s="28"/>
      <c r="L60" s="5"/>
    </row>
    <row r="61" spans="1:15" ht="12" customHeight="1" x14ac:dyDescent="0.2">
      <c r="A61" s="5"/>
      <c r="B61" s="48"/>
      <c r="C61" s="28"/>
      <c r="D61" s="28"/>
      <c r="E61" s="28"/>
      <c r="F61" s="28"/>
      <c r="G61" s="28"/>
      <c r="H61" s="28"/>
      <c r="I61" s="28"/>
      <c r="J61" s="28"/>
      <c r="K61" s="28"/>
      <c r="L61" s="5"/>
    </row>
    <row r="62" spans="1:15" ht="6" customHeight="1" x14ac:dyDescent="0.25">
      <c r="A62" s="5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5"/>
    </row>
    <row r="63" spans="1:15" ht="12" customHeight="1" x14ac:dyDescent="0.25">
      <c r="A63" s="5"/>
      <c r="B63" s="50"/>
      <c r="C63" s="28"/>
      <c r="D63" s="28"/>
      <c r="E63" s="28"/>
      <c r="F63" s="49"/>
      <c r="G63" s="49"/>
      <c r="H63" s="49"/>
      <c r="I63" s="49"/>
      <c r="J63" s="49"/>
      <c r="K63" s="49"/>
      <c r="L63" s="35"/>
    </row>
    <row r="64" spans="1:15" ht="12" customHeight="1" x14ac:dyDescent="0.25">
      <c r="A64" s="5"/>
      <c r="B64" s="50"/>
      <c r="C64" s="28"/>
      <c r="D64" s="28"/>
      <c r="E64" s="28"/>
      <c r="F64" s="28"/>
      <c r="G64" s="28"/>
      <c r="H64" s="28"/>
      <c r="I64" s="28"/>
      <c r="J64" s="28"/>
      <c r="K64" s="28"/>
      <c r="L64" s="5"/>
    </row>
    <row r="65" spans="1:12" ht="12" customHeight="1" x14ac:dyDescent="0.25">
      <c r="A65" s="5"/>
      <c r="B65" s="50"/>
      <c r="C65" s="50"/>
      <c r="D65" s="28"/>
      <c r="E65" s="28"/>
      <c r="F65" s="28"/>
      <c r="G65" s="28"/>
      <c r="H65" s="28"/>
      <c r="I65" s="28"/>
      <c r="J65" s="28"/>
      <c r="K65" s="28"/>
      <c r="L65" s="5"/>
    </row>
    <row r="66" spans="1:12" ht="12" customHeight="1" x14ac:dyDescent="0.25">
      <c r="A66" s="5"/>
      <c r="B66" s="50"/>
      <c r="C66" s="51"/>
      <c r="D66" s="28"/>
      <c r="E66" s="28"/>
      <c r="F66" s="28"/>
      <c r="G66" s="28"/>
      <c r="H66" s="28"/>
      <c r="I66" s="28"/>
      <c r="J66" s="28"/>
      <c r="K66" s="28"/>
      <c r="L66" s="5"/>
    </row>
    <row r="67" spans="1:12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5"/>
    </row>
    <row r="68" spans="1:12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5"/>
    </row>
    <row r="69" spans="1:12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5"/>
    </row>
    <row r="70" spans="1:12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5"/>
    </row>
    <row r="71" spans="1:12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5"/>
    </row>
    <row r="72" spans="1:12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5"/>
    </row>
    <row r="73" spans="1:12" ht="12" customHeight="1" x14ac:dyDescent="0.25">
      <c r="A73" s="5"/>
      <c r="B73" s="50"/>
      <c r="C73" s="50"/>
      <c r="D73" s="28"/>
      <c r="E73" s="28"/>
      <c r="F73" s="28"/>
      <c r="G73" s="28"/>
      <c r="H73" s="28"/>
      <c r="I73" s="28"/>
      <c r="J73" s="28"/>
      <c r="K73" s="28"/>
      <c r="L73" s="5"/>
    </row>
    <row r="74" spans="1:12" ht="12" customHeight="1" x14ac:dyDescent="0.25"/>
    <row r="75" spans="1:12" ht="12" customHeight="1" x14ac:dyDescent="0.25"/>
    <row r="76" spans="1:12" ht="12.95" customHeight="1" x14ac:dyDescent="0.25"/>
    <row r="206" spans="6:15" x14ac:dyDescent="0.25">
      <c r="F206" s="16"/>
      <c r="G206" s="16"/>
      <c r="H206" s="16"/>
      <c r="I206" s="16"/>
      <c r="J206" s="16"/>
      <c r="K206" s="16"/>
      <c r="L206" s="16"/>
      <c r="M206" s="16"/>
      <c r="N206" s="16"/>
      <c r="O206" s="16"/>
    </row>
    <row r="207" spans="6:15" x14ac:dyDescent="0.25">
      <c r="F207" s="16"/>
      <c r="G207" s="16"/>
      <c r="H207" s="16"/>
      <c r="I207" s="16"/>
      <c r="J207" s="16"/>
      <c r="K207" s="16"/>
      <c r="L207" s="16"/>
      <c r="M207" s="16"/>
      <c r="N207" s="16"/>
      <c r="O207" s="16"/>
    </row>
    <row r="208" spans="6:15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</row>
    <row r="209" spans="5:18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</row>
    <row r="210" spans="5:18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</row>
    <row r="211" spans="5:18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</row>
    <row r="212" spans="5:18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</row>
    <row r="213" spans="5:18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7"/>
    </row>
    <row r="214" spans="5:18" x14ac:dyDescent="0.25">
      <c r="E214" s="18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8"/>
      <c r="Q214" s="18"/>
      <c r="R214" s="18"/>
    </row>
    <row r="215" spans="5:18" x14ac:dyDescent="0.25">
      <c r="E215" s="18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8"/>
      <c r="Q215" s="18"/>
      <c r="R215" s="18"/>
    </row>
    <row r="216" spans="5:18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8"/>
      <c r="Q216" s="18"/>
      <c r="R216" s="18"/>
    </row>
    <row r="217" spans="5:18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8"/>
      <c r="Q217" s="18"/>
      <c r="R217" s="18"/>
    </row>
    <row r="218" spans="5:18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8"/>
      <c r="Q218" s="18"/>
      <c r="R218" s="18"/>
    </row>
    <row r="219" spans="5:18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8"/>
      <c r="Q219" s="18"/>
      <c r="R219" s="18"/>
    </row>
    <row r="220" spans="5:18" x14ac:dyDescent="0.25">
      <c r="E220" s="18"/>
      <c r="F220" s="17"/>
      <c r="G220" s="17"/>
      <c r="H220" s="17"/>
      <c r="I220" s="17"/>
      <c r="J220" s="17"/>
      <c r="K220" s="17"/>
      <c r="L220" s="17"/>
      <c r="M220" s="17"/>
      <c r="N220" s="16"/>
      <c r="O220" s="16"/>
      <c r="P220" s="18"/>
      <c r="Q220" s="18"/>
      <c r="R220" s="18"/>
    </row>
    <row r="221" spans="5:18" x14ac:dyDescent="0.2">
      <c r="E221" s="18"/>
      <c r="F221" s="17"/>
      <c r="G221" s="53">
        <v>314585</v>
      </c>
      <c r="H221" s="53">
        <v>372586</v>
      </c>
      <c r="I221" s="53">
        <v>139342</v>
      </c>
      <c r="J221" s="53">
        <v>0</v>
      </c>
      <c r="K221" s="53">
        <f>SUM(G221:J221)</f>
        <v>826513</v>
      </c>
      <c r="L221" s="54"/>
      <c r="M221" s="17"/>
      <c r="N221" s="16"/>
      <c r="O221" s="16"/>
      <c r="P221" s="18"/>
      <c r="Q221" s="18"/>
      <c r="R221" s="18"/>
    </row>
    <row r="222" spans="5:18" x14ac:dyDescent="0.25">
      <c r="E222" s="18"/>
      <c r="F222" s="17"/>
      <c r="G222" s="17"/>
      <c r="H222" s="17"/>
      <c r="I222" s="17"/>
      <c r="J222" s="17"/>
      <c r="K222" s="17"/>
      <c r="L222" s="17"/>
      <c r="M222" s="17"/>
      <c r="N222" s="16"/>
      <c r="O222" s="16"/>
      <c r="P222" s="18"/>
      <c r="Q222" s="18"/>
      <c r="R222" s="18"/>
    </row>
    <row r="223" spans="5:18" x14ac:dyDescent="0.25">
      <c r="E223" s="18"/>
      <c r="F223" s="17"/>
      <c r="G223" s="17"/>
      <c r="H223" s="17"/>
      <c r="I223" s="17"/>
      <c r="J223" s="17"/>
      <c r="K223" s="17"/>
      <c r="L223" s="17"/>
      <c r="M223" s="17"/>
      <c r="N223" s="16"/>
      <c r="O223" s="16"/>
      <c r="P223" s="18"/>
      <c r="Q223" s="18"/>
      <c r="R223" s="18"/>
    </row>
    <row r="224" spans="5:18" x14ac:dyDescent="0.25">
      <c r="E224" s="18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8"/>
      <c r="Q224" s="18"/>
      <c r="R224" s="18"/>
    </row>
    <row r="225" spans="5:18" x14ac:dyDescent="0.25">
      <c r="E225" s="18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8"/>
      <c r="Q225" s="18"/>
      <c r="R225" s="18"/>
    </row>
    <row r="226" spans="5:18" x14ac:dyDescent="0.25">
      <c r="F226" s="16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</row>
    <row r="227" spans="5:18" x14ac:dyDescent="0.25">
      <c r="F227" s="16"/>
      <c r="G227" s="17"/>
      <c r="H227" s="17"/>
      <c r="I227" s="17"/>
      <c r="J227" s="17"/>
      <c r="K227" s="17"/>
      <c r="L227" s="17"/>
      <c r="M227" s="17"/>
      <c r="N227" s="17"/>
      <c r="O227" s="16"/>
      <c r="P227" s="16"/>
      <c r="Q227" s="16"/>
    </row>
    <row r="228" spans="5:18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6"/>
      <c r="P228" s="16"/>
      <c r="Q228" s="16"/>
    </row>
    <row r="229" spans="5:18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6"/>
      <c r="P229" s="16"/>
      <c r="Q229" s="16"/>
    </row>
    <row r="230" spans="5:18" x14ac:dyDescent="0.25"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</row>
    <row r="231" spans="5:18" x14ac:dyDescent="0.25"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</row>
  </sheetData>
  <mergeCells count="2">
    <mergeCell ref="F12:H12"/>
    <mergeCell ref="I12:K12"/>
  </mergeCells>
  <conditionalFormatting sqref="F29:G29">
    <cfRule type="expression" dxfId="112" priority="17" stopIfTrue="1">
      <formula>F29=""</formula>
    </cfRule>
  </conditionalFormatting>
  <conditionalFormatting sqref="F31:G36">
    <cfRule type="expression" dxfId="111" priority="13" stopIfTrue="1">
      <formula>F31=""</formula>
    </cfRule>
  </conditionalFormatting>
  <conditionalFormatting sqref="F47:G48">
    <cfRule type="expression" dxfId="110" priority="40" stopIfTrue="1">
      <formula>F47=""</formula>
    </cfRule>
  </conditionalFormatting>
  <conditionalFormatting sqref="F27:H28">
    <cfRule type="expression" dxfId="109" priority="68" stopIfTrue="1">
      <formula>F27=""</formula>
    </cfRule>
  </conditionalFormatting>
  <conditionalFormatting sqref="F44:H46">
    <cfRule type="expression" dxfId="108" priority="53" stopIfTrue="1">
      <formula>F44=""</formula>
    </cfRule>
  </conditionalFormatting>
  <conditionalFormatting sqref="F15:J19">
    <cfRule type="expression" dxfId="107" priority="79" stopIfTrue="1">
      <formula>F15=""</formula>
    </cfRule>
  </conditionalFormatting>
  <conditionalFormatting sqref="F21:J25">
    <cfRule type="expression" dxfId="106" priority="66" stopIfTrue="1">
      <formula>F21=""</formula>
    </cfRule>
  </conditionalFormatting>
  <conditionalFormatting sqref="F38:J39">
    <cfRule type="expression" dxfId="105" priority="73" stopIfTrue="1">
      <formula>F38=""</formula>
    </cfRule>
  </conditionalFormatting>
  <conditionalFormatting sqref="F41:J42">
    <cfRule type="expression" dxfId="104" priority="72" stopIfTrue="1">
      <formula>F41=""</formula>
    </cfRule>
  </conditionalFormatting>
  <conditionalFormatting sqref="F50:J52">
    <cfRule type="expression" dxfId="103" priority="70" stopIfTrue="1">
      <formula>F50=""</formula>
    </cfRule>
  </conditionalFormatting>
  <conditionalFormatting sqref="F54:J54">
    <cfRule type="expression" dxfId="102" priority="60" stopIfTrue="1">
      <formula>F54=""</formula>
    </cfRule>
  </conditionalFormatting>
  <conditionalFormatting sqref="F53:K53">
    <cfRule type="cellIs" dxfId="101" priority="2" stopIfTrue="1" operator="equal">
      <formula>""" """</formula>
    </cfRule>
    <cfRule type="cellIs" dxfId="100" priority="3" stopIfTrue="1" operator="equal">
      <formula>""""""</formula>
    </cfRule>
    <cfRule type="cellIs" dxfId="99" priority="1" stopIfTrue="1" operator="equal">
      <formula>""</formula>
    </cfRule>
  </conditionalFormatting>
  <conditionalFormatting sqref="H29">
    <cfRule type="cellIs" dxfId="98" priority="21" stopIfTrue="1" operator="equal">
      <formula>""""""</formula>
    </cfRule>
    <cfRule type="cellIs" dxfId="97" priority="20" stopIfTrue="1" operator="equal">
      <formula>""" """</formula>
    </cfRule>
    <cfRule type="cellIs" dxfId="96" priority="19" stopIfTrue="1" operator="equal">
      <formula>""</formula>
    </cfRule>
  </conditionalFormatting>
  <conditionalFormatting sqref="H33:H34">
    <cfRule type="expression" dxfId="95" priority="56" stopIfTrue="1">
      <formula>H33=""</formula>
    </cfRule>
  </conditionalFormatting>
  <conditionalFormatting sqref="H35:H36">
    <cfRule type="cellIs" dxfId="94" priority="33" stopIfTrue="1" operator="equal">
      <formula>""""""</formula>
    </cfRule>
    <cfRule type="cellIs" dxfId="93" priority="31" stopIfTrue="1" operator="equal">
      <formula>""</formula>
    </cfRule>
    <cfRule type="cellIs" dxfId="92" priority="32" stopIfTrue="1" operator="equal">
      <formula>""" """</formula>
    </cfRule>
  </conditionalFormatting>
  <conditionalFormatting sqref="H47:H48">
    <cfRule type="cellIs" dxfId="91" priority="41" stopIfTrue="1" operator="equal">
      <formula>""</formula>
    </cfRule>
    <cfRule type="cellIs" dxfId="90" priority="42" stopIfTrue="1" operator="equal">
      <formula>""" """</formula>
    </cfRule>
    <cfRule type="cellIs" dxfId="89" priority="43" stopIfTrue="1" operator="equal">
      <formula>""""""</formula>
    </cfRule>
  </conditionalFormatting>
  <conditionalFormatting sqref="H31:J31 I33:J35">
    <cfRule type="expression" dxfId="88" priority="74" stopIfTrue="1">
      <formula>H31=""</formula>
    </cfRule>
  </conditionalFormatting>
  <conditionalFormatting sqref="H32:K32">
    <cfRule type="cellIs" dxfId="87" priority="4" stopIfTrue="1" operator="equal">
      <formula>""</formula>
    </cfRule>
    <cfRule type="cellIs" dxfId="86" priority="5" stopIfTrue="1" operator="equal">
      <formula>""" """</formula>
    </cfRule>
    <cfRule type="cellIs" dxfId="85" priority="6" stopIfTrue="1" operator="equal">
      <formula>""""""</formula>
    </cfRule>
  </conditionalFormatting>
  <conditionalFormatting sqref="I27:J29">
    <cfRule type="expression" dxfId="84" priority="75" stopIfTrue="1">
      <formula>I27=""</formula>
    </cfRule>
  </conditionalFormatting>
  <conditionalFormatting sqref="I44:J47">
    <cfRule type="expression" dxfId="83" priority="71" stopIfTrue="1">
      <formula>I44=""</formula>
    </cfRule>
  </conditionalFormatting>
  <conditionalFormatting sqref="I36:K36">
    <cfRule type="cellIs" dxfId="82" priority="7" stopIfTrue="1" operator="equal">
      <formula>""</formula>
    </cfRule>
    <cfRule type="cellIs" dxfId="81" priority="8" stopIfTrue="1" operator="equal">
      <formula>""" """</formula>
    </cfRule>
    <cfRule type="cellIs" dxfId="80" priority="9" stopIfTrue="1" operator="equal">
      <formula>""""""</formula>
    </cfRule>
  </conditionalFormatting>
  <conditionalFormatting sqref="I48:K48">
    <cfRule type="cellIs" dxfId="79" priority="12" stopIfTrue="1" operator="equal">
      <formula>""""""</formula>
    </cfRule>
    <cfRule type="cellIs" dxfId="78" priority="11" stopIfTrue="1" operator="equal">
      <formula>""" """</formula>
    </cfRule>
    <cfRule type="cellIs" dxfId="77" priority="10" stopIfTrue="1" operator="equal">
      <formula>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16:K27 H54:K55 H34 H32:H33 H49:K52 H45:H46 I45:J45 H47 H48 H37:K44 H30:K31 H35:H36 H28:H29 H15:K15 I28:J29 I33:J35 I46:J47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393F0-2E60-4AFF-A87A-6397CF862E41}">
  <dimension ref="A1:V198"/>
  <sheetViews>
    <sheetView zoomScaleNormal="100" workbookViewId="0">
      <pane xSplit="2" ySplit="14" topLeftCell="C15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1" style="7" customWidth="1"/>
    <col min="3" max="3" width="7.85546875" style="7" customWidth="1"/>
    <col min="4" max="4" width="9.42578125" style="7" customWidth="1"/>
    <col min="5" max="5" width="8.5703125" style="7" customWidth="1"/>
    <col min="6" max="6" width="15.42578125" style="7" customWidth="1"/>
    <col min="7" max="7" width="26.85546875" style="7" customWidth="1"/>
    <col min="8" max="9" width="9.28515625" style="7" bestFit="1" customWidth="1"/>
    <col min="10" max="15" width="10.7109375" style="7" customWidth="1"/>
    <col min="16" max="17" width="5.28515625" style="7" customWidth="1"/>
    <col min="18" max="16384" width="8.7109375" style="7"/>
  </cols>
  <sheetData>
    <row r="1" spans="1:20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R1" s="19"/>
      <c r="S1" s="19"/>
    </row>
    <row r="2" spans="1:20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R2" s="19"/>
      <c r="S2" s="19"/>
    </row>
    <row r="3" spans="1:20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R3" s="19"/>
      <c r="S3" s="19"/>
    </row>
    <row r="4" spans="1:20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T4" s="18"/>
    </row>
    <row r="5" spans="1:20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20" ht="15.75" customHeight="1" x14ac:dyDescent="0.25">
      <c r="A6" s="5"/>
      <c r="B6" s="1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9"/>
    </row>
    <row r="7" spans="1:20" ht="15.75" customHeight="1" x14ac:dyDescent="0.25">
      <c r="A7" s="5"/>
      <c r="B7" s="12"/>
      <c r="C7" s="34" t="s">
        <v>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20" ht="15.75" customHeight="1" x14ac:dyDescent="0.25">
      <c r="A8" s="5"/>
      <c r="B8" s="12"/>
      <c r="C8" s="55" t="s">
        <v>186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20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1:20" ht="18.75" customHeight="1" x14ac:dyDescent="0.25">
      <c r="A10" s="5"/>
      <c r="B10" s="10"/>
      <c r="C10" s="37" t="s">
        <v>151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26"/>
    </row>
    <row r="11" spans="1:20" ht="6" customHeight="1" x14ac:dyDescent="0.25">
      <c r="A11" s="5"/>
      <c r="B11" s="11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6"/>
    </row>
    <row r="12" spans="1:20" ht="14.25" customHeight="1" x14ac:dyDescent="0.25">
      <c r="A12" s="5"/>
      <c r="B12" s="11"/>
      <c r="C12" s="30"/>
      <c r="D12" s="30"/>
      <c r="E12" s="30"/>
      <c r="F12" s="30"/>
      <c r="G12" s="5"/>
      <c r="H12" s="5"/>
      <c r="I12" s="5"/>
      <c r="J12" s="131" t="s">
        <v>192</v>
      </c>
      <c r="K12" s="136"/>
      <c r="L12" s="136"/>
      <c r="M12" s="137"/>
      <c r="N12" s="137"/>
      <c r="O12" s="137"/>
      <c r="P12" s="6"/>
    </row>
    <row r="13" spans="1:20" ht="14.25" customHeight="1" x14ac:dyDescent="0.25">
      <c r="A13" s="5"/>
      <c r="B13" s="11"/>
      <c r="C13" s="30"/>
      <c r="D13" s="30"/>
      <c r="E13" s="30"/>
      <c r="F13" s="30"/>
      <c r="G13" s="5"/>
      <c r="H13" s="5"/>
      <c r="I13" s="5"/>
      <c r="J13" s="138" t="s">
        <v>94</v>
      </c>
      <c r="K13" s="139"/>
      <c r="L13" s="140"/>
      <c r="M13" s="138" t="s">
        <v>95</v>
      </c>
      <c r="N13" s="139" t="s">
        <v>68</v>
      </c>
      <c r="O13" s="139" t="s">
        <v>9</v>
      </c>
      <c r="P13" s="6"/>
    </row>
    <row r="14" spans="1:20" ht="27" x14ac:dyDescent="0.25">
      <c r="A14" s="5"/>
      <c r="B14" s="5"/>
      <c r="C14" s="63" t="s">
        <v>137</v>
      </c>
      <c r="D14" s="40"/>
      <c r="E14" s="40"/>
      <c r="F14" s="40"/>
      <c r="G14" s="80" t="s">
        <v>134</v>
      </c>
      <c r="H14" s="80" t="s">
        <v>135</v>
      </c>
      <c r="I14" s="80" t="s">
        <v>136</v>
      </c>
      <c r="J14" s="80" t="s">
        <v>96</v>
      </c>
      <c r="K14" s="80" t="s">
        <v>97</v>
      </c>
      <c r="L14" s="80" t="s">
        <v>9</v>
      </c>
      <c r="M14" s="80" t="s">
        <v>96</v>
      </c>
      <c r="N14" s="80" t="s">
        <v>97</v>
      </c>
      <c r="O14" s="81" t="s">
        <v>9</v>
      </c>
      <c r="P14" s="27"/>
    </row>
    <row r="15" spans="1:20" ht="12.95" customHeight="1" x14ac:dyDescent="0.25">
      <c r="A15" s="5"/>
      <c r="B15" s="11"/>
      <c r="C15" s="56" t="s">
        <v>178</v>
      </c>
      <c r="D15" s="56"/>
      <c r="E15" s="56"/>
      <c r="F15" s="56"/>
      <c r="G15" s="109" t="s">
        <v>175</v>
      </c>
      <c r="H15" s="120" t="s">
        <v>165</v>
      </c>
      <c r="I15" s="120" t="s">
        <v>226</v>
      </c>
      <c r="J15" s="111">
        <v>101528</v>
      </c>
      <c r="K15" s="111">
        <v>114236</v>
      </c>
      <c r="L15" s="112">
        <f t="shared" ref="L15:L21" si="0">J15+K15</f>
        <v>215764</v>
      </c>
      <c r="M15" s="90">
        <f t="shared" ref="M15:M21" si="1">J15/L15</f>
        <v>0.47055115774642664</v>
      </c>
      <c r="N15" s="90">
        <f t="shared" ref="N15:N21" si="2">K15/L15</f>
        <v>0.52944884225357336</v>
      </c>
      <c r="O15" s="90">
        <f t="shared" ref="O15:O21" si="3">L15/L15</f>
        <v>1</v>
      </c>
      <c r="P15" s="23"/>
    </row>
    <row r="16" spans="1:20" ht="12.95" customHeight="1" x14ac:dyDescent="0.25">
      <c r="A16" s="5"/>
      <c r="B16" s="11"/>
      <c r="C16" s="102" t="s">
        <v>177</v>
      </c>
      <c r="D16" s="110"/>
      <c r="E16" s="110"/>
      <c r="F16" s="110"/>
      <c r="G16" s="103" t="s">
        <v>173</v>
      </c>
      <c r="H16" s="121" t="s">
        <v>164</v>
      </c>
      <c r="I16" s="121" t="s">
        <v>230</v>
      </c>
      <c r="J16" s="113">
        <v>41386</v>
      </c>
      <c r="K16" s="113">
        <v>44121</v>
      </c>
      <c r="L16" s="113">
        <f t="shared" si="0"/>
        <v>85507</v>
      </c>
      <c r="M16" s="119">
        <f t="shared" si="1"/>
        <v>0.48400715730875837</v>
      </c>
      <c r="N16" s="119">
        <f t="shared" si="2"/>
        <v>0.51599284269124168</v>
      </c>
      <c r="O16" s="119">
        <f t="shared" si="3"/>
        <v>1</v>
      </c>
      <c r="P16" s="24"/>
    </row>
    <row r="17" spans="1:16" ht="12.95" customHeight="1" x14ac:dyDescent="0.25">
      <c r="A17" s="5"/>
      <c r="B17" s="5"/>
      <c r="C17" s="56" t="s">
        <v>184</v>
      </c>
      <c r="D17" s="56"/>
      <c r="E17" s="56"/>
      <c r="F17" s="56"/>
      <c r="G17" s="109" t="s">
        <v>173</v>
      </c>
      <c r="H17" s="120" t="s">
        <v>164</v>
      </c>
      <c r="I17" s="120" t="s">
        <v>230</v>
      </c>
      <c r="J17" s="111">
        <v>41386</v>
      </c>
      <c r="K17" s="111">
        <v>44121</v>
      </c>
      <c r="L17" s="112">
        <f t="shared" si="0"/>
        <v>85507</v>
      </c>
      <c r="M17" s="90">
        <f t="shared" si="1"/>
        <v>0.48400715730875837</v>
      </c>
      <c r="N17" s="90">
        <f t="shared" si="2"/>
        <v>0.51599284269124168</v>
      </c>
      <c r="O17" s="90">
        <f t="shared" si="3"/>
        <v>1</v>
      </c>
      <c r="P17" s="23"/>
    </row>
    <row r="18" spans="1:16" ht="12.95" customHeight="1" x14ac:dyDescent="0.25">
      <c r="A18" s="5"/>
      <c r="B18" s="5"/>
      <c r="C18" s="102" t="s">
        <v>200</v>
      </c>
      <c r="D18" s="110"/>
      <c r="E18" s="110"/>
      <c r="F18" s="110"/>
      <c r="G18" s="103" t="s">
        <v>173</v>
      </c>
      <c r="H18" s="121" t="s">
        <v>201</v>
      </c>
      <c r="I18" s="121" t="s">
        <v>202</v>
      </c>
      <c r="J18" s="113">
        <v>30027</v>
      </c>
      <c r="K18" s="113">
        <v>31025</v>
      </c>
      <c r="L18" s="113">
        <f t="shared" si="0"/>
        <v>61052</v>
      </c>
      <c r="M18" s="119">
        <f t="shared" si="1"/>
        <v>0.49182663958592676</v>
      </c>
      <c r="N18" s="119">
        <f t="shared" si="2"/>
        <v>0.50817336041407324</v>
      </c>
      <c r="O18" s="119">
        <f t="shared" si="3"/>
        <v>1</v>
      </c>
      <c r="P18" s="24"/>
    </row>
    <row r="19" spans="1:16" ht="12.95" customHeight="1" x14ac:dyDescent="0.25">
      <c r="A19" s="5"/>
      <c r="B19" s="11"/>
      <c r="C19" s="56" t="s">
        <v>205</v>
      </c>
      <c r="D19" s="56"/>
      <c r="E19" s="56"/>
      <c r="F19" s="56"/>
      <c r="G19" s="109" t="s">
        <v>173</v>
      </c>
      <c r="H19" s="120" t="s">
        <v>203</v>
      </c>
      <c r="I19" s="120" t="s">
        <v>204</v>
      </c>
      <c r="J19" s="111">
        <v>29080</v>
      </c>
      <c r="K19" s="111">
        <v>30063</v>
      </c>
      <c r="L19" s="112">
        <f t="shared" si="0"/>
        <v>59143</v>
      </c>
      <c r="M19" s="90">
        <f t="shared" si="1"/>
        <v>0.49168963359991885</v>
      </c>
      <c r="N19" s="90">
        <f t="shared" si="2"/>
        <v>0.5083103664000812</v>
      </c>
      <c r="O19" s="90">
        <f t="shared" si="3"/>
        <v>1</v>
      </c>
      <c r="P19" s="23"/>
    </row>
    <row r="20" spans="1:16" ht="23.25" customHeight="1" x14ac:dyDescent="0.25">
      <c r="A20" s="5"/>
      <c r="B20" s="5"/>
      <c r="C20" s="143" t="s">
        <v>206</v>
      </c>
      <c r="D20" s="142"/>
      <c r="E20" s="142"/>
      <c r="F20" s="142"/>
      <c r="G20" s="103" t="s">
        <v>209</v>
      </c>
      <c r="H20" s="121" t="s">
        <v>207</v>
      </c>
      <c r="I20" s="121" t="s">
        <v>208</v>
      </c>
      <c r="J20" s="114">
        <v>26978</v>
      </c>
      <c r="K20" s="114">
        <v>29563</v>
      </c>
      <c r="L20" s="113">
        <f t="shared" si="0"/>
        <v>56541</v>
      </c>
      <c r="M20" s="119">
        <f>J20/L20</f>
        <v>0.4771404821280133</v>
      </c>
      <c r="N20" s="119">
        <f t="shared" si="2"/>
        <v>0.5228595178719867</v>
      </c>
      <c r="O20" s="119">
        <f t="shared" si="3"/>
        <v>1</v>
      </c>
      <c r="P20" s="22"/>
    </row>
    <row r="21" spans="1:16" ht="23.25" customHeight="1" x14ac:dyDescent="0.25">
      <c r="A21" s="5"/>
      <c r="B21" s="5"/>
      <c r="C21" s="141" t="s">
        <v>211</v>
      </c>
      <c r="D21" s="142"/>
      <c r="E21" s="142"/>
      <c r="F21" s="142"/>
      <c r="G21" s="109" t="s">
        <v>174</v>
      </c>
      <c r="H21" s="120">
        <v>44987</v>
      </c>
      <c r="I21" s="120">
        <v>45081</v>
      </c>
      <c r="J21" s="111">
        <v>21439</v>
      </c>
      <c r="K21" s="111">
        <v>24130</v>
      </c>
      <c r="L21" s="112">
        <f t="shared" si="0"/>
        <v>45569</v>
      </c>
      <c r="M21" s="90">
        <f t="shared" si="1"/>
        <v>0.4704733481094604</v>
      </c>
      <c r="N21" s="90">
        <f t="shared" si="2"/>
        <v>0.5295266518905396</v>
      </c>
      <c r="O21" s="90">
        <f t="shared" si="3"/>
        <v>1</v>
      </c>
      <c r="P21" s="23"/>
    </row>
    <row r="22" spans="1:16" ht="12.95" customHeight="1" x14ac:dyDescent="0.25">
      <c r="A22" s="5"/>
      <c r="B22" s="5"/>
      <c r="C22" s="102" t="s">
        <v>212</v>
      </c>
      <c r="D22" s="110"/>
      <c r="E22" s="110"/>
      <c r="F22" s="110"/>
      <c r="G22" s="103" t="s">
        <v>162</v>
      </c>
      <c r="H22" s="115" t="s">
        <v>213</v>
      </c>
      <c r="I22" s="115" t="s">
        <v>214</v>
      </c>
      <c r="J22" s="114">
        <v>15326</v>
      </c>
      <c r="K22" s="114">
        <v>15356</v>
      </c>
      <c r="L22" s="113">
        <f>J22+K22</f>
        <v>30682</v>
      </c>
      <c r="M22" s="119">
        <f>J22/L22</f>
        <v>0.4995111140082133</v>
      </c>
      <c r="N22" s="119">
        <f>K22/L22</f>
        <v>0.50048888599178676</v>
      </c>
      <c r="O22" s="119">
        <f>L22/L22</f>
        <v>1</v>
      </c>
      <c r="P22" s="23"/>
    </row>
    <row r="23" spans="1:16" ht="12.95" customHeight="1" x14ac:dyDescent="0.25">
      <c r="A23" s="5"/>
      <c r="B23" s="5"/>
      <c r="C23" s="56" t="s">
        <v>215</v>
      </c>
      <c r="D23" s="56"/>
      <c r="E23" s="56"/>
      <c r="F23" s="56"/>
      <c r="G23" s="109" t="s">
        <v>176</v>
      </c>
      <c r="H23" s="120" t="s">
        <v>216</v>
      </c>
      <c r="I23" s="120" t="s">
        <v>217</v>
      </c>
      <c r="J23" s="111">
        <v>6084</v>
      </c>
      <c r="K23" s="111">
        <v>6468</v>
      </c>
      <c r="L23" s="112">
        <f>J23+K23</f>
        <v>12552</v>
      </c>
      <c r="M23" s="90">
        <f>J23/L23</f>
        <v>0.48470363288718932</v>
      </c>
      <c r="N23" s="90">
        <f>K23/L23</f>
        <v>0.51529636711281068</v>
      </c>
      <c r="O23" s="90">
        <f>L23/L23</f>
        <v>1</v>
      </c>
      <c r="P23" s="23"/>
    </row>
    <row r="24" spans="1:16" ht="23.25" customHeight="1" x14ac:dyDescent="0.25">
      <c r="A24" s="5"/>
      <c r="B24" s="5"/>
      <c r="C24" s="143" t="s">
        <v>179</v>
      </c>
      <c r="D24" s="142"/>
      <c r="E24" s="142"/>
      <c r="F24" s="142"/>
      <c r="G24" s="103" t="s">
        <v>162</v>
      </c>
      <c r="H24" s="115" t="s">
        <v>166</v>
      </c>
      <c r="I24" s="115" t="s">
        <v>167</v>
      </c>
      <c r="J24" s="114">
        <v>4644</v>
      </c>
      <c r="K24" s="114">
        <v>4880</v>
      </c>
      <c r="L24" s="113">
        <f>J24+K24</f>
        <v>9524</v>
      </c>
      <c r="M24" s="119">
        <f>J24/L24</f>
        <v>0.48761024779504408</v>
      </c>
      <c r="N24" s="119">
        <f>K24/L24</f>
        <v>0.51238975220495586</v>
      </c>
      <c r="O24" s="119">
        <f>L24/L24</f>
        <v>1</v>
      </c>
      <c r="P24" s="23"/>
    </row>
    <row r="25" spans="1:16" ht="23.25" customHeight="1" x14ac:dyDescent="0.25">
      <c r="A25" s="5"/>
      <c r="B25" s="5"/>
      <c r="C25" s="141" t="s">
        <v>218</v>
      </c>
      <c r="D25" s="142"/>
      <c r="E25" s="142"/>
      <c r="F25" s="142"/>
      <c r="G25" s="109" t="s">
        <v>209</v>
      </c>
      <c r="H25" s="120" t="s">
        <v>219</v>
      </c>
      <c r="I25" s="120" t="s">
        <v>220</v>
      </c>
      <c r="J25" s="111">
        <v>4203</v>
      </c>
      <c r="K25" s="111">
        <v>4465</v>
      </c>
      <c r="L25" s="112">
        <f t="shared" ref="L25:L32" si="4">J25+K25</f>
        <v>8668</v>
      </c>
      <c r="M25" s="90">
        <f t="shared" ref="M25:M31" si="5">J25/L25</f>
        <v>0.4848869404706968</v>
      </c>
      <c r="N25" s="90">
        <f t="shared" ref="N25:N32" si="6">K25/L25</f>
        <v>0.5151130595293032</v>
      </c>
      <c r="O25" s="90">
        <f t="shared" ref="O25:O32" si="7">L25/L25</f>
        <v>1</v>
      </c>
      <c r="P25" s="23"/>
    </row>
    <row r="26" spans="1:16" ht="23.25" customHeight="1" x14ac:dyDescent="0.25">
      <c r="A26" s="5"/>
      <c r="B26" s="5"/>
      <c r="C26" s="102" t="s">
        <v>180</v>
      </c>
      <c r="D26" s="102"/>
      <c r="E26" s="102"/>
      <c r="F26" s="102"/>
      <c r="G26" s="103" t="s">
        <v>174</v>
      </c>
      <c r="H26" s="115">
        <v>44897</v>
      </c>
      <c r="I26" s="115">
        <v>44934</v>
      </c>
      <c r="J26" s="114">
        <v>2919</v>
      </c>
      <c r="K26" s="114">
        <v>3285</v>
      </c>
      <c r="L26" s="113">
        <f t="shared" si="4"/>
        <v>6204</v>
      </c>
      <c r="M26" s="119">
        <f t="shared" si="5"/>
        <v>0.47050290135396516</v>
      </c>
      <c r="N26" s="119">
        <f t="shared" si="6"/>
        <v>0.52949709864603478</v>
      </c>
      <c r="O26" s="119">
        <f t="shared" si="7"/>
        <v>1</v>
      </c>
      <c r="P26" s="23"/>
    </row>
    <row r="27" spans="1:16" ht="12.95" customHeight="1" x14ac:dyDescent="0.25">
      <c r="A27" s="5"/>
      <c r="B27" s="5"/>
      <c r="C27" s="56" t="s">
        <v>181</v>
      </c>
      <c r="D27" s="56"/>
      <c r="E27" s="56"/>
      <c r="F27" s="56"/>
      <c r="G27" s="109" t="s">
        <v>176</v>
      </c>
      <c r="H27" s="120" t="s">
        <v>168</v>
      </c>
      <c r="I27" s="120" t="s">
        <v>231</v>
      </c>
      <c r="J27" s="111">
        <v>1367</v>
      </c>
      <c r="K27" s="111">
        <v>1370</v>
      </c>
      <c r="L27" s="112">
        <f t="shared" si="4"/>
        <v>2737</v>
      </c>
      <c r="M27" s="90">
        <f t="shared" si="5"/>
        <v>0.49945195469492143</v>
      </c>
      <c r="N27" s="90">
        <f t="shared" si="6"/>
        <v>0.50054804530507857</v>
      </c>
      <c r="O27" s="90">
        <f t="shared" si="7"/>
        <v>1</v>
      </c>
      <c r="P27" s="23"/>
    </row>
    <row r="28" spans="1:16" ht="23.25" customHeight="1" x14ac:dyDescent="0.25">
      <c r="A28" s="5"/>
      <c r="B28" s="5"/>
      <c r="C28" s="143" t="s">
        <v>221</v>
      </c>
      <c r="D28" s="142"/>
      <c r="E28" s="142"/>
      <c r="F28" s="142"/>
      <c r="G28" s="103" t="s">
        <v>163</v>
      </c>
      <c r="H28" s="115" t="s">
        <v>223</v>
      </c>
      <c r="I28" s="115" t="s">
        <v>224</v>
      </c>
      <c r="J28" s="114">
        <v>1235</v>
      </c>
      <c r="K28" s="114">
        <v>1168</v>
      </c>
      <c r="L28" s="113">
        <f t="shared" si="4"/>
        <v>2403</v>
      </c>
      <c r="M28" s="119">
        <f t="shared" si="5"/>
        <v>0.51394090719933416</v>
      </c>
      <c r="N28" s="119">
        <f t="shared" si="6"/>
        <v>0.48605909280066584</v>
      </c>
      <c r="O28" s="119">
        <f t="shared" si="7"/>
        <v>1</v>
      </c>
      <c r="P28" s="23"/>
    </row>
    <row r="29" spans="1:16" ht="12.95" customHeight="1" x14ac:dyDescent="0.25">
      <c r="A29" s="5"/>
      <c r="B29" s="5"/>
      <c r="C29" s="56" t="s">
        <v>222</v>
      </c>
      <c r="D29" s="123"/>
      <c r="E29" s="123"/>
      <c r="F29" s="123"/>
      <c r="G29" s="109" t="s">
        <v>163</v>
      </c>
      <c r="H29" s="120" t="s">
        <v>225</v>
      </c>
      <c r="I29" s="120" t="s">
        <v>226</v>
      </c>
      <c r="J29" s="111">
        <v>1118</v>
      </c>
      <c r="K29" s="111">
        <v>1096</v>
      </c>
      <c r="L29" s="112">
        <f t="shared" si="4"/>
        <v>2214</v>
      </c>
      <c r="M29" s="90">
        <f t="shared" si="5"/>
        <v>0.50496838301716351</v>
      </c>
      <c r="N29" s="90">
        <f t="shared" si="6"/>
        <v>0.49503161698283649</v>
      </c>
      <c r="O29" s="90">
        <f t="shared" si="7"/>
        <v>1</v>
      </c>
      <c r="P29" s="23"/>
    </row>
    <row r="30" spans="1:16" ht="12.95" customHeight="1" x14ac:dyDescent="0.25">
      <c r="A30" s="5"/>
      <c r="B30" s="5"/>
      <c r="C30" s="102" t="s">
        <v>182</v>
      </c>
      <c r="D30" s="102"/>
      <c r="E30" s="102"/>
      <c r="F30" s="102"/>
      <c r="G30" s="102" t="s">
        <v>163</v>
      </c>
      <c r="H30" s="115" t="s">
        <v>169</v>
      </c>
      <c r="I30" s="115" t="s">
        <v>170</v>
      </c>
      <c r="J30" s="114">
        <v>650</v>
      </c>
      <c r="K30" s="114">
        <v>615</v>
      </c>
      <c r="L30" s="113">
        <f t="shared" si="4"/>
        <v>1265</v>
      </c>
      <c r="M30" s="119">
        <f t="shared" si="5"/>
        <v>0.51383399209486169</v>
      </c>
      <c r="N30" s="119">
        <f t="shared" si="6"/>
        <v>0.48616600790513836</v>
      </c>
      <c r="O30" s="119">
        <f t="shared" si="7"/>
        <v>1</v>
      </c>
      <c r="P30" s="23"/>
    </row>
    <row r="31" spans="1:16" ht="23.25" customHeight="1" x14ac:dyDescent="0.25">
      <c r="A31" s="5"/>
      <c r="B31" s="5"/>
      <c r="C31" s="141" t="s">
        <v>183</v>
      </c>
      <c r="D31" s="142"/>
      <c r="E31" s="142"/>
      <c r="F31" s="142"/>
      <c r="G31" s="109" t="s">
        <v>163</v>
      </c>
      <c r="H31" s="120" t="s">
        <v>171</v>
      </c>
      <c r="I31" s="120" t="s">
        <v>172</v>
      </c>
      <c r="J31" s="111">
        <v>641</v>
      </c>
      <c r="K31" s="111">
        <v>606</v>
      </c>
      <c r="L31" s="112">
        <f t="shared" si="4"/>
        <v>1247</v>
      </c>
      <c r="M31" s="90">
        <f t="shared" si="5"/>
        <v>0.51403368083400158</v>
      </c>
      <c r="N31" s="90">
        <f t="shared" si="6"/>
        <v>0.48596631916599842</v>
      </c>
      <c r="O31" s="90">
        <f t="shared" si="7"/>
        <v>1</v>
      </c>
      <c r="P31" s="23"/>
    </row>
    <row r="32" spans="1:16" ht="12.95" customHeight="1" x14ac:dyDescent="0.25">
      <c r="A32" s="5"/>
      <c r="B32" s="5"/>
      <c r="C32" s="102" t="s">
        <v>229</v>
      </c>
      <c r="D32" s="102"/>
      <c r="E32" s="102"/>
      <c r="F32" s="102"/>
      <c r="G32" s="102" t="s">
        <v>163</v>
      </c>
      <c r="H32" s="115" t="s">
        <v>227</v>
      </c>
      <c r="I32" s="115" t="s">
        <v>228</v>
      </c>
      <c r="J32" s="114">
        <v>183</v>
      </c>
      <c r="K32" s="114">
        <v>155</v>
      </c>
      <c r="L32" s="113">
        <f t="shared" si="4"/>
        <v>338</v>
      </c>
      <c r="M32" s="119">
        <f>J32/L32</f>
        <v>0.54142011834319526</v>
      </c>
      <c r="N32" s="119">
        <f t="shared" si="6"/>
        <v>0.45857988165680474</v>
      </c>
      <c r="O32" s="119">
        <f t="shared" si="7"/>
        <v>1</v>
      </c>
      <c r="P32" s="23"/>
    </row>
    <row r="33" spans="1:16" ht="12.95" customHeight="1" x14ac:dyDescent="0.25">
      <c r="A33" s="5"/>
      <c r="B33" s="5"/>
      <c r="C33" s="88" t="s">
        <v>210</v>
      </c>
      <c r="D33" s="89"/>
      <c r="E33" s="89"/>
      <c r="F33" s="89"/>
      <c r="G33" s="116"/>
      <c r="H33" s="116"/>
      <c r="I33" s="116"/>
      <c r="J33" s="117">
        <f>SUM(J15:J32)</f>
        <v>330194</v>
      </c>
      <c r="K33" s="117">
        <f>SUM(K15:K32)</f>
        <v>356723</v>
      </c>
      <c r="L33" s="117">
        <f>SUM(L15:L32)</f>
        <v>686917</v>
      </c>
      <c r="M33" s="97">
        <f>J33/L33</f>
        <v>0.48068980677432643</v>
      </c>
      <c r="N33" s="97">
        <f>K33/L33</f>
        <v>0.51931019322567351</v>
      </c>
      <c r="O33" s="97">
        <f>L33/L33</f>
        <v>1</v>
      </c>
      <c r="P33" s="25"/>
    </row>
    <row r="34" spans="1:16" ht="6" customHeight="1" thickBot="1" x14ac:dyDescent="0.3">
      <c r="A34" s="5"/>
      <c r="B34" s="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5"/>
    </row>
    <row r="35" spans="1:16" ht="12" customHeight="1" x14ac:dyDescent="0.2">
      <c r="A35" s="5"/>
      <c r="B35" s="5"/>
      <c r="C35" s="48" t="s">
        <v>196</v>
      </c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5"/>
    </row>
    <row r="36" spans="1:16" ht="12" customHeight="1" x14ac:dyDescent="0.2">
      <c r="A36" s="5"/>
      <c r="B36" s="5"/>
      <c r="C36" s="47" t="s">
        <v>65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5"/>
    </row>
    <row r="37" spans="1:16" ht="12" customHeight="1" x14ac:dyDescent="0.2">
      <c r="A37" s="5"/>
      <c r="B37" s="5"/>
      <c r="C37" s="47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5"/>
    </row>
    <row r="38" spans="1:16" ht="12" customHeight="1" x14ac:dyDescent="0.2">
      <c r="A38" s="5"/>
      <c r="B38" s="5"/>
      <c r="C38" s="48"/>
      <c r="D38" s="28"/>
      <c r="E38" s="28"/>
      <c r="F38" s="28"/>
      <c r="G38" s="49"/>
      <c r="H38" s="49"/>
      <c r="I38" s="49"/>
      <c r="J38" s="49"/>
      <c r="K38" s="49"/>
      <c r="L38" s="49"/>
      <c r="M38" s="49"/>
      <c r="N38" s="49"/>
      <c r="O38" s="49"/>
      <c r="P38" s="35"/>
    </row>
    <row r="39" spans="1:16" ht="6" customHeight="1" x14ac:dyDescent="0.25">
      <c r="A39" s="5"/>
      <c r="B39" s="5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5"/>
    </row>
    <row r="40" spans="1:16" ht="12" customHeight="1" x14ac:dyDescent="0.25">
      <c r="A40" s="5"/>
      <c r="B40" s="5"/>
      <c r="C40" s="50"/>
      <c r="D40" s="50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5"/>
    </row>
    <row r="41" spans="1:16" ht="12" customHeight="1" x14ac:dyDescent="0.25">
      <c r="A41" s="5"/>
      <c r="B41" s="5"/>
      <c r="C41" s="50"/>
      <c r="D41" s="51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5"/>
    </row>
    <row r="42" spans="1:16" ht="12" customHeight="1" x14ac:dyDescent="0.25"/>
    <row r="43" spans="1:16" ht="12.95" customHeight="1" x14ac:dyDescent="0.25"/>
    <row r="173" spans="7:19" x14ac:dyDescent="0.25"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</row>
    <row r="174" spans="7:19" x14ac:dyDescent="0.25"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</row>
    <row r="175" spans="7:19" x14ac:dyDescent="0.25"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</row>
    <row r="176" spans="7:19" x14ac:dyDescent="0.25"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</row>
    <row r="177" spans="6:22" x14ac:dyDescent="0.25"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</row>
    <row r="178" spans="6:22" x14ac:dyDescent="0.25"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6:22" x14ac:dyDescent="0.25"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</row>
    <row r="180" spans="6:22" x14ac:dyDescent="0.25"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7"/>
    </row>
    <row r="181" spans="6:22" x14ac:dyDescent="0.25">
      <c r="F181" s="18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8"/>
      <c r="U181" s="18"/>
      <c r="V181" s="18"/>
    </row>
    <row r="182" spans="6:22" x14ac:dyDescent="0.25">
      <c r="F182" s="18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8"/>
      <c r="U182" s="18"/>
      <c r="V182" s="18"/>
    </row>
    <row r="183" spans="6:22" x14ac:dyDescent="0.25">
      <c r="F183" s="18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8"/>
      <c r="U183" s="18"/>
      <c r="V183" s="18"/>
    </row>
    <row r="184" spans="6:22" x14ac:dyDescent="0.25">
      <c r="F184" s="18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8"/>
      <c r="U184" s="18"/>
      <c r="V184" s="18"/>
    </row>
    <row r="185" spans="6:22" x14ac:dyDescent="0.25">
      <c r="F185" s="18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8"/>
      <c r="U185" s="18"/>
      <c r="V185" s="18"/>
    </row>
    <row r="186" spans="6:22" x14ac:dyDescent="0.25">
      <c r="F186" s="18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8"/>
      <c r="U186" s="18"/>
      <c r="V186" s="18"/>
    </row>
    <row r="187" spans="6:22" x14ac:dyDescent="0.25">
      <c r="F187" s="18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6"/>
      <c r="S187" s="16"/>
      <c r="T187" s="18"/>
      <c r="U187" s="18"/>
      <c r="V187" s="18"/>
    </row>
    <row r="188" spans="6:22" x14ac:dyDescent="0.2">
      <c r="F188" s="18"/>
      <c r="G188" s="17"/>
      <c r="H188" s="53">
        <v>314585</v>
      </c>
      <c r="I188" s="53">
        <v>372586</v>
      </c>
      <c r="J188" s="53">
        <v>139342</v>
      </c>
      <c r="K188" s="53">
        <v>0</v>
      </c>
      <c r="L188" s="53"/>
      <c r="M188" s="53"/>
      <c r="N188" s="53"/>
      <c r="O188" s="53"/>
      <c r="P188" s="54"/>
      <c r="Q188" s="17"/>
      <c r="R188" s="16"/>
      <c r="S188" s="16"/>
      <c r="T188" s="18"/>
      <c r="U188" s="18"/>
      <c r="V188" s="18"/>
    </row>
    <row r="189" spans="6:22" x14ac:dyDescent="0.25">
      <c r="F189" s="18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6"/>
      <c r="S189" s="16"/>
      <c r="T189" s="18"/>
      <c r="U189" s="18"/>
      <c r="V189" s="18"/>
    </row>
    <row r="190" spans="6:22" x14ac:dyDescent="0.25">
      <c r="F190" s="18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6"/>
      <c r="S190" s="16"/>
      <c r="T190" s="18"/>
      <c r="U190" s="18"/>
      <c r="V190" s="18"/>
    </row>
    <row r="191" spans="6:22" x14ac:dyDescent="0.25">
      <c r="F191" s="18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8"/>
      <c r="U191" s="18"/>
      <c r="V191" s="18"/>
    </row>
    <row r="192" spans="6:22" x14ac:dyDescent="0.25">
      <c r="F192" s="18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8"/>
      <c r="U192" s="18"/>
      <c r="V192" s="18"/>
    </row>
    <row r="193" spans="7:21" x14ac:dyDescent="0.25">
      <c r="G193" s="16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6"/>
    </row>
    <row r="194" spans="7:21" x14ac:dyDescent="0.25">
      <c r="G194" s="16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6"/>
      <c r="T194" s="16"/>
      <c r="U194" s="16"/>
    </row>
    <row r="195" spans="7:21" x14ac:dyDescent="0.25">
      <c r="G195" s="16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6"/>
      <c r="T195" s="16"/>
      <c r="U195" s="16"/>
    </row>
    <row r="196" spans="7:21" x14ac:dyDescent="0.25">
      <c r="G196" s="16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6"/>
      <c r="T196" s="16"/>
      <c r="U196" s="16"/>
    </row>
    <row r="197" spans="7:21" x14ac:dyDescent="0.25"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7:21" x14ac:dyDescent="0.25"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</sheetData>
  <mergeCells count="9">
    <mergeCell ref="J12:O12"/>
    <mergeCell ref="J13:L13"/>
    <mergeCell ref="M13:O13"/>
    <mergeCell ref="C21:F21"/>
    <mergeCell ref="C31:F31"/>
    <mergeCell ref="C28:F28"/>
    <mergeCell ref="C20:F20"/>
    <mergeCell ref="C25:F25"/>
    <mergeCell ref="C24:F24"/>
  </mergeCells>
  <conditionalFormatting sqref="H23:I23">
    <cfRule type="cellIs" dxfId="76" priority="6" stopIfTrue="1" operator="equal">
      <formula>""" """</formula>
    </cfRule>
    <cfRule type="cellIs" dxfId="75" priority="7" stopIfTrue="1" operator="equal">
      <formula>""""""</formula>
    </cfRule>
  </conditionalFormatting>
  <conditionalFormatting sqref="H17:K19 H15:L16">
    <cfRule type="cellIs" dxfId="74" priority="105" stopIfTrue="1" operator="equal">
      <formula>""" """</formula>
    </cfRule>
  </conditionalFormatting>
  <conditionalFormatting sqref="H19:K19">
    <cfRule type="cellIs" dxfId="73" priority="104" stopIfTrue="1" operator="equal">
      <formula>""</formula>
    </cfRule>
  </conditionalFormatting>
  <conditionalFormatting sqref="H20:K20">
    <cfRule type="cellIs" dxfId="72" priority="81" stopIfTrue="1" operator="equal">
      <formula>""" """</formula>
    </cfRule>
  </conditionalFormatting>
  <conditionalFormatting sqref="H21:K21">
    <cfRule type="cellIs" dxfId="71" priority="94" stopIfTrue="1" operator="equal">
      <formula>""</formula>
    </cfRule>
    <cfRule type="cellIs" dxfId="70" priority="95" stopIfTrue="1" operator="equal">
      <formula>""" """</formula>
    </cfRule>
    <cfRule type="cellIs" dxfId="69" priority="96" stopIfTrue="1" operator="equal">
      <formula>""""""</formula>
    </cfRule>
  </conditionalFormatting>
  <conditionalFormatting sqref="H23:K23">
    <cfRule type="cellIs" dxfId="68" priority="5" stopIfTrue="1" operator="equal">
      <formula>""</formula>
    </cfRule>
  </conditionalFormatting>
  <conditionalFormatting sqref="H24:K25">
    <cfRule type="cellIs" dxfId="67" priority="3" stopIfTrue="1" operator="equal">
      <formula>""" """</formula>
    </cfRule>
  </conditionalFormatting>
  <conditionalFormatting sqref="H25:K25">
    <cfRule type="cellIs" dxfId="66" priority="2" stopIfTrue="1" operator="equal">
      <formula>""</formula>
    </cfRule>
    <cfRule type="cellIs" dxfId="65" priority="4" stopIfTrue="1" operator="equal">
      <formula>""""""</formula>
    </cfRule>
  </conditionalFormatting>
  <conditionalFormatting sqref="H26:K27">
    <cfRule type="cellIs" dxfId="64" priority="9" stopIfTrue="1" operator="equal">
      <formula>""" """</formula>
    </cfRule>
  </conditionalFormatting>
  <conditionalFormatting sqref="H27:K27">
    <cfRule type="cellIs" dxfId="63" priority="8" stopIfTrue="1" operator="equal">
      <formula>""</formula>
    </cfRule>
    <cfRule type="cellIs" dxfId="62" priority="10" stopIfTrue="1" operator="equal">
      <formula>""""""</formula>
    </cfRule>
  </conditionalFormatting>
  <conditionalFormatting sqref="H28:K29">
    <cfRule type="cellIs" dxfId="61" priority="55" stopIfTrue="1" operator="equal">
      <formula>""" """</formula>
    </cfRule>
  </conditionalFormatting>
  <conditionalFormatting sqref="H29:K29">
    <cfRule type="cellIs" dxfId="60" priority="54" stopIfTrue="1" operator="equal">
      <formula>""</formula>
    </cfRule>
    <cfRule type="cellIs" dxfId="59" priority="56" stopIfTrue="1" operator="equal">
      <formula>""""""</formula>
    </cfRule>
  </conditionalFormatting>
  <conditionalFormatting sqref="H30:K30">
    <cfRule type="cellIs" dxfId="58" priority="1" stopIfTrue="1" operator="equal">
      <formula>""" """</formula>
    </cfRule>
  </conditionalFormatting>
  <conditionalFormatting sqref="H31:K31">
    <cfRule type="cellIs" dxfId="57" priority="45" stopIfTrue="1" operator="equal">
      <formula>""</formula>
    </cfRule>
    <cfRule type="cellIs" dxfId="56" priority="47" stopIfTrue="1" operator="equal">
      <formula>""""""</formula>
    </cfRule>
  </conditionalFormatting>
  <conditionalFormatting sqref="H31:K32">
    <cfRule type="cellIs" dxfId="55" priority="46" stopIfTrue="1" operator="equal">
      <formula>""" """</formula>
    </cfRule>
  </conditionalFormatting>
  <conditionalFormatting sqref="H15:L15 H17:K17 H19:K19">
    <cfRule type="cellIs" dxfId="54" priority="103" stopIfTrue="1" operator="equal">
      <formula>""</formula>
    </cfRule>
    <cfRule type="cellIs" dxfId="53" priority="106" stopIfTrue="1" operator="equal">
      <formula>""""""</formula>
    </cfRule>
  </conditionalFormatting>
  <conditionalFormatting sqref="J23">
    <cfRule type="cellIs" dxfId="52" priority="15" stopIfTrue="1" operator="equal">
      <formula>""</formula>
    </cfRule>
  </conditionalFormatting>
  <conditionalFormatting sqref="J23:K23 H22:K22">
    <cfRule type="cellIs" dxfId="51" priority="16" stopIfTrue="1" operator="equal">
      <formula>""" """</formula>
    </cfRule>
  </conditionalFormatting>
  <conditionalFormatting sqref="J23:K23">
    <cfRule type="cellIs" dxfId="50" priority="17" stopIfTrue="1" operator="equal">
      <formula>""""""</formula>
    </cfRule>
  </conditionalFormatting>
  <conditionalFormatting sqref="L17:L32">
    <cfRule type="cellIs" dxfId="49" priority="82" stopIfTrue="1" operator="equal">
      <formula>""" """</formula>
    </cfRule>
  </conditionalFormatting>
  <pageMargins left="0" right="0.15748031496062992" top="0" bottom="0.23622047244094491" header="0" footer="0.23622047244094491"/>
  <pageSetup paperSize="9" scale="91" orientation="landscape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C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FA5E-6A50-45C2-9808-D9F8A99E2AD9}">
  <dimension ref="A1:X232"/>
  <sheetViews>
    <sheetView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1" style="7" customWidth="1"/>
    <col min="3" max="3" width="7.85546875" style="7" customWidth="1"/>
    <col min="4" max="4" width="9.42578125" style="7" customWidth="1"/>
    <col min="5" max="5" width="8.5703125" style="7" customWidth="1"/>
    <col min="6" max="6" width="15.140625" style="7" customWidth="1"/>
    <col min="7" max="17" width="8.85546875" style="7" customWidth="1"/>
    <col min="18" max="19" width="5.28515625" style="7" customWidth="1"/>
    <col min="20" max="16384" width="8.7109375" style="7"/>
  </cols>
  <sheetData>
    <row r="1" spans="1:22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T1" s="19"/>
      <c r="U1" s="19"/>
    </row>
    <row r="2" spans="1:22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T2" s="19"/>
      <c r="U2" s="19"/>
    </row>
    <row r="3" spans="1:22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T3" s="19"/>
      <c r="U3" s="19"/>
    </row>
    <row r="4" spans="1:22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V4" s="18"/>
    </row>
    <row r="5" spans="1:22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22" ht="15.75" customHeight="1" x14ac:dyDescent="0.25">
      <c r="A6" s="5"/>
      <c r="B6" s="1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9"/>
    </row>
    <row r="7" spans="1:22" ht="15.75" customHeight="1" x14ac:dyDescent="0.25">
      <c r="A7" s="5"/>
      <c r="B7" s="12"/>
      <c r="C7" s="34" t="s">
        <v>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22" ht="15.75" customHeight="1" x14ac:dyDescent="0.25">
      <c r="A8" s="5"/>
      <c r="B8" s="12"/>
      <c r="C8" s="55" t="s">
        <v>186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22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1:22" ht="18.75" customHeight="1" x14ac:dyDescent="0.25">
      <c r="A10" s="5"/>
      <c r="B10" s="10"/>
      <c r="C10" s="37" t="s">
        <v>193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9"/>
      <c r="R10" s="26"/>
    </row>
    <row r="11" spans="1:22" ht="6" customHeight="1" x14ac:dyDescent="0.25">
      <c r="A11" s="5"/>
      <c r="B11" s="11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6"/>
    </row>
    <row r="12" spans="1:22" x14ac:dyDescent="0.25">
      <c r="A12" s="5"/>
      <c r="B12" s="5"/>
      <c r="C12" s="63" t="s">
        <v>6</v>
      </c>
      <c r="D12" s="82"/>
      <c r="E12" s="82"/>
      <c r="F12" s="82"/>
      <c r="G12" s="92">
        <v>2013</v>
      </c>
      <c r="H12" s="92">
        <v>2014</v>
      </c>
      <c r="I12" s="92">
        <v>2015</v>
      </c>
      <c r="J12" s="92">
        <v>2016</v>
      </c>
      <c r="K12" s="92">
        <v>2017</v>
      </c>
      <c r="L12" s="92">
        <v>2018</v>
      </c>
      <c r="M12" s="92">
        <v>2019</v>
      </c>
      <c r="N12" s="91">
        <v>2020</v>
      </c>
      <c r="O12" s="108">
        <v>2021</v>
      </c>
      <c r="P12" s="108">
        <v>2022</v>
      </c>
      <c r="Q12" s="108">
        <v>2023</v>
      </c>
      <c r="R12" s="27"/>
    </row>
    <row r="13" spans="1:22" ht="12.95" customHeight="1" x14ac:dyDescent="0.25">
      <c r="A13" s="5"/>
      <c r="B13" s="5"/>
      <c r="C13" s="43" t="s">
        <v>10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24"/>
    </row>
    <row r="14" spans="1:22" ht="12.95" customHeight="1" x14ac:dyDescent="0.25">
      <c r="A14" s="5"/>
      <c r="B14" s="11"/>
      <c r="C14" s="42" t="s">
        <v>11</v>
      </c>
      <c r="D14" s="42"/>
      <c r="E14" s="42"/>
      <c r="F14" s="42"/>
      <c r="G14" s="36">
        <v>180189</v>
      </c>
      <c r="H14" s="36">
        <v>239809</v>
      </c>
      <c r="I14" s="36">
        <v>230236</v>
      </c>
      <c r="J14" s="36">
        <v>281028</v>
      </c>
      <c r="K14" s="36">
        <v>284504</v>
      </c>
      <c r="L14" s="36">
        <v>303099</v>
      </c>
      <c r="M14" s="36">
        <v>255837</v>
      </c>
      <c r="N14" s="36">
        <v>94632</v>
      </c>
      <c r="O14" s="36">
        <v>142152</v>
      </c>
      <c r="P14" s="101">
        <v>201447</v>
      </c>
      <c r="Q14" s="36">
        <v>230472</v>
      </c>
      <c r="R14" s="23"/>
    </row>
    <row r="15" spans="1:22" ht="12.95" customHeight="1" x14ac:dyDescent="0.25">
      <c r="A15" s="5"/>
      <c r="B15" s="5"/>
      <c r="C15" s="42" t="s">
        <v>12</v>
      </c>
      <c r="D15" s="42"/>
      <c r="E15" s="42"/>
      <c r="F15" s="42"/>
      <c r="G15" s="36">
        <v>834</v>
      </c>
      <c r="H15" s="36">
        <v>1123</v>
      </c>
      <c r="I15" s="36">
        <v>3330</v>
      </c>
      <c r="J15" s="36">
        <v>2775</v>
      </c>
      <c r="K15" s="36">
        <v>3309</v>
      </c>
      <c r="L15" s="36">
        <v>1625</v>
      </c>
      <c r="M15" s="36">
        <v>2336</v>
      </c>
      <c r="N15" s="36">
        <v>696</v>
      </c>
      <c r="O15" s="36">
        <v>778</v>
      </c>
      <c r="P15" s="101">
        <v>2622</v>
      </c>
      <c r="Q15" s="36">
        <v>4226</v>
      </c>
      <c r="R15" s="23"/>
    </row>
    <row r="16" spans="1:22" ht="12.95" customHeight="1" x14ac:dyDescent="0.25">
      <c r="A16" s="5"/>
      <c r="B16" s="11"/>
      <c r="C16" s="42" t="s">
        <v>13</v>
      </c>
      <c r="D16" s="42"/>
      <c r="E16" s="42"/>
      <c r="F16" s="42"/>
      <c r="G16" s="36">
        <v>0</v>
      </c>
      <c r="H16" s="36">
        <v>0</v>
      </c>
      <c r="I16" s="36">
        <v>951</v>
      </c>
      <c r="J16" s="36">
        <v>1158</v>
      </c>
      <c r="K16" s="36">
        <v>741</v>
      </c>
      <c r="L16" s="36">
        <v>1440</v>
      </c>
      <c r="M16" s="36">
        <v>1033</v>
      </c>
      <c r="N16" s="36">
        <v>111</v>
      </c>
      <c r="O16" s="36">
        <v>1364</v>
      </c>
      <c r="P16" s="101">
        <v>2150</v>
      </c>
      <c r="Q16" s="36">
        <v>1976</v>
      </c>
      <c r="R16" s="23"/>
    </row>
    <row r="17" spans="1:18" ht="12.95" customHeight="1" x14ac:dyDescent="0.25">
      <c r="A17" s="5"/>
      <c r="B17" s="5"/>
      <c r="C17" s="42" t="s">
        <v>15</v>
      </c>
      <c r="D17" s="42"/>
      <c r="E17" s="42"/>
      <c r="F17" s="42"/>
      <c r="G17" s="36">
        <v>13358</v>
      </c>
      <c r="H17" s="36">
        <v>12585</v>
      </c>
      <c r="I17" s="36">
        <v>10989</v>
      </c>
      <c r="J17" s="36">
        <v>11636</v>
      </c>
      <c r="K17" s="36">
        <v>12218</v>
      </c>
      <c r="L17" s="36">
        <v>14683</v>
      </c>
      <c r="M17" s="36">
        <v>14428</v>
      </c>
      <c r="N17" s="36">
        <v>5917</v>
      </c>
      <c r="O17" s="36">
        <v>6171</v>
      </c>
      <c r="P17" s="101">
        <v>10276</v>
      </c>
      <c r="Q17" s="36">
        <v>11641</v>
      </c>
      <c r="R17" s="23"/>
    </row>
    <row r="18" spans="1:18" ht="12.95" customHeight="1" x14ac:dyDescent="0.25">
      <c r="A18" s="5"/>
      <c r="B18" s="5"/>
      <c r="C18" s="42" t="s">
        <v>17</v>
      </c>
      <c r="D18" s="42"/>
      <c r="E18" s="42"/>
      <c r="F18" s="42"/>
      <c r="G18" s="36">
        <v>19667</v>
      </c>
      <c r="H18" s="36">
        <v>20968</v>
      </c>
      <c r="I18" s="36">
        <v>25136</v>
      </c>
      <c r="J18" s="36">
        <v>29718</v>
      </c>
      <c r="K18" s="36">
        <v>31173</v>
      </c>
      <c r="L18" s="36">
        <v>30471</v>
      </c>
      <c r="M18" s="36">
        <v>30564</v>
      </c>
      <c r="N18" s="36">
        <v>16155</v>
      </c>
      <c r="O18" s="36">
        <v>20969</v>
      </c>
      <c r="P18" s="101">
        <v>27551</v>
      </c>
      <c r="Q18" s="36">
        <v>32188</v>
      </c>
      <c r="R18" s="23"/>
    </row>
    <row r="19" spans="1:18" ht="12.95" customHeight="1" x14ac:dyDescent="0.25">
      <c r="A19" s="5"/>
      <c r="B19" s="11"/>
      <c r="C19" s="43" t="s">
        <v>19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24"/>
    </row>
    <row r="20" spans="1:18" ht="12.95" customHeight="1" x14ac:dyDescent="0.25">
      <c r="A20" s="5"/>
      <c r="B20" s="5"/>
      <c r="C20" s="42" t="s">
        <v>20</v>
      </c>
      <c r="D20" s="42"/>
      <c r="E20" s="42"/>
      <c r="F20" s="42"/>
      <c r="G20" s="36">
        <v>137561</v>
      </c>
      <c r="H20" s="36">
        <v>150763</v>
      </c>
      <c r="I20" s="36">
        <v>151624</v>
      </c>
      <c r="J20" s="36">
        <v>157118</v>
      </c>
      <c r="K20" s="36">
        <v>165547</v>
      </c>
      <c r="L20" s="36">
        <v>168565</v>
      </c>
      <c r="M20" s="36">
        <v>166796</v>
      </c>
      <c r="N20" s="36">
        <v>47697</v>
      </c>
      <c r="O20" s="36">
        <v>124253</v>
      </c>
      <c r="P20" s="101">
        <v>141366</v>
      </c>
      <c r="Q20" s="36">
        <v>140885</v>
      </c>
      <c r="R20" s="23"/>
    </row>
    <row r="21" spans="1:18" ht="12.95" customHeight="1" x14ac:dyDescent="0.25">
      <c r="A21" s="5"/>
      <c r="B21" s="5"/>
      <c r="C21" s="42" t="s">
        <v>139</v>
      </c>
      <c r="D21" s="42"/>
      <c r="E21" s="42"/>
      <c r="F21" s="42"/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23"/>
    </row>
    <row r="22" spans="1:18" ht="12.95" customHeight="1" x14ac:dyDescent="0.25">
      <c r="A22" s="5"/>
      <c r="B22" s="5"/>
      <c r="C22" s="42" t="s">
        <v>22</v>
      </c>
      <c r="D22" s="42"/>
      <c r="E22" s="42"/>
      <c r="F22" s="42"/>
      <c r="G22" s="36">
        <v>5300</v>
      </c>
      <c r="H22" s="36">
        <v>11620</v>
      </c>
      <c r="I22" s="36">
        <v>9666</v>
      </c>
      <c r="J22" s="36">
        <v>5510</v>
      </c>
      <c r="K22" s="36">
        <v>5002</v>
      </c>
      <c r="L22" s="36">
        <v>0</v>
      </c>
      <c r="M22" s="36">
        <v>4089</v>
      </c>
      <c r="N22" s="36">
        <v>3455</v>
      </c>
      <c r="O22" s="36">
        <v>8747</v>
      </c>
      <c r="P22" s="101">
        <v>14293</v>
      </c>
      <c r="Q22" s="36">
        <v>13987</v>
      </c>
      <c r="R22" s="23"/>
    </row>
    <row r="23" spans="1:18" ht="12.95" customHeight="1" x14ac:dyDescent="0.25">
      <c r="A23" s="5"/>
      <c r="B23" s="5"/>
      <c r="C23" s="42" t="s">
        <v>23</v>
      </c>
      <c r="D23" s="42"/>
      <c r="E23" s="42"/>
      <c r="F23" s="42"/>
      <c r="G23" s="36">
        <v>0</v>
      </c>
      <c r="H23" s="36">
        <v>0</v>
      </c>
      <c r="I23" s="36">
        <v>41756</v>
      </c>
      <c r="J23" s="36">
        <v>97065</v>
      </c>
      <c r="K23" s="36">
        <v>103158</v>
      </c>
      <c r="L23" s="36">
        <v>134088</v>
      </c>
      <c r="M23" s="36">
        <v>154708</v>
      </c>
      <c r="N23" s="36">
        <v>17304</v>
      </c>
      <c r="O23" s="36">
        <v>61597</v>
      </c>
      <c r="P23" s="101">
        <v>124165</v>
      </c>
      <c r="Q23" s="36">
        <v>162622</v>
      </c>
      <c r="R23" s="23"/>
    </row>
    <row r="24" spans="1:18" ht="12.95" customHeight="1" x14ac:dyDescent="0.25">
      <c r="A24" s="5"/>
      <c r="B24" s="5"/>
      <c r="C24" s="42" t="s">
        <v>24</v>
      </c>
      <c r="D24" s="42"/>
      <c r="E24" s="42"/>
      <c r="F24" s="42"/>
      <c r="G24" s="36">
        <v>5941</v>
      </c>
      <c r="H24" s="36">
        <v>5995</v>
      </c>
      <c r="I24" s="36">
        <v>6653</v>
      </c>
      <c r="J24" s="36">
        <v>6638</v>
      </c>
      <c r="K24" s="36">
        <v>5482</v>
      </c>
      <c r="L24" s="36">
        <v>5226</v>
      </c>
      <c r="M24" s="36">
        <v>5139</v>
      </c>
      <c r="N24" s="36">
        <v>2705</v>
      </c>
      <c r="O24" s="36">
        <v>4347</v>
      </c>
      <c r="P24" s="101">
        <v>4222</v>
      </c>
      <c r="Q24" s="36">
        <v>3946</v>
      </c>
      <c r="R24" s="23"/>
    </row>
    <row r="25" spans="1:18" ht="12.95" customHeight="1" x14ac:dyDescent="0.25">
      <c r="A25" s="5"/>
      <c r="B25" s="11"/>
      <c r="C25" s="42" t="s">
        <v>26</v>
      </c>
      <c r="D25" s="42"/>
      <c r="E25" s="42"/>
      <c r="F25" s="42"/>
      <c r="G25" s="36">
        <v>6582</v>
      </c>
      <c r="H25" s="36">
        <v>7920</v>
      </c>
      <c r="I25" s="36">
        <v>7320</v>
      </c>
      <c r="J25" s="36">
        <v>7783</v>
      </c>
      <c r="K25" s="36">
        <v>8435</v>
      </c>
      <c r="L25" s="36">
        <v>5402</v>
      </c>
      <c r="M25" s="36">
        <v>5396</v>
      </c>
      <c r="N25" s="36">
        <v>2442</v>
      </c>
      <c r="O25" s="36">
        <v>3917</v>
      </c>
      <c r="P25" s="101">
        <v>6579</v>
      </c>
      <c r="Q25" s="36">
        <v>6636</v>
      </c>
      <c r="R25" s="23"/>
    </row>
    <row r="26" spans="1:18" ht="12.95" customHeight="1" x14ac:dyDescent="0.25">
      <c r="A26" s="5"/>
      <c r="B26" s="5"/>
      <c r="C26" s="43" t="s">
        <v>28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24"/>
    </row>
    <row r="27" spans="1:18" ht="12.95" customHeight="1" x14ac:dyDescent="0.25">
      <c r="A27" s="5"/>
      <c r="B27" s="11"/>
      <c r="C27" s="42" t="s">
        <v>29</v>
      </c>
      <c r="D27" s="42"/>
      <c r="E27" s="42"/>
      <c r="F27" s="42"/>
      <c r="G27" s="36">
        <v>162969</v>
      </c>
      <c r="H27" s="36">
        <v>172685</v>
      </c>
      <c r="I27" s="36">
        <v>169768</v>
      </c>
      <c r="J27" s="36">
        <v>181653</v>
      </c>
      <c r="K27" s="36">
        <v>186036</v>
      </c>
      <c r="L27" s="36">
        <v>275726</v>
      </c>
      <c r="M27" s="36">
        <v>285672</v>
      </c>
      <c r="N27" s="36">
        <v>88046</v>
      </c>
      <c r="O27" s="36">
        <v>136347</v>
      </c>
      <c r="P27" s="101">
        <v>203374</v>
      </c>
      <c r="Q27" s="36">
        <v>215764</v>
      </c>
      <c r="R27" s="23"/>
    </row>
    <row r="28" spans="1:18" ht="12.95" customHeight="1" x14ac:dyDescent="0.25">
      <c r="A28" s="5"/>
      <c r="B28" s="11"/>
      <c r="C28" s="42" t="s">
        <v>189</v>
      </c>
      <c r="D28" s="42"/>
      <c r="E28" s="42"/>
      <c r="F28" s="42"/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3889</v>
      </c>
      <c r="R28" s="23"/>
    </row>
    <row r="29" spans="1:18" ht="12.95" customHeight="1" x14ac:dyDescent="0.25">
      <c r="A29" s="5"/>
      <c r="B29" s="11"/>
      <c r="C29" s="42" t="s">
        <v>140</v>
      </c>
      <c r="D29" s="42"/>
      <c r="E29" s="42"/>
      <c r="F29" s="42"/>
      <c r="G29" s="36">
        <v>4276</v>
      </c>
      <c r="H29" s="36">
        <v>4739</v>
      </c>
      <c r="I29" s="36">
        <v>645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23"/>
    </row>
    <row r="30" spans="1:18" ht="12.95" customHeight="1" x14ac:dyDescent="0.25">
      <c r="A30" s="5"/>
      <c r="B30" s="5"/>
      <c r="C30" s="42" t="s">
        <v>30</v>
      </c>
      <c r="D30" s="42"/>
      <c r="E30" s="42"/>
      <c r="F30" s="42"/>
      <c r="G30" s="36">
        <v>344250</v>
      </c>
      <c r="H30" s="36">
        <v>373950</v>
      </c>
      <c r="I30" s="36">
        <v>582325</v>
      </c>
      <c r="J30" s="36">
        <v>587062</v>
      </c>
      <c r="K30" s="36">
        <v>617200</v>
      </c>
      <c r="L30" s="36">
        <v>73980</v>
      </c>
      <c r="M30" s="36">
        <v>619110</v>
      </c>
      <c r="N30" s="36">
        <v>120461</v>
      </c>
      <c r="O30" s="36">
        <v>214486</v>
      </c>
      <c r="P30" s="101">
        <v>456920</v>
      </c>
      <c r="Q30" s="36">
        <v>499100</v>
      </c>
      <c r="R30" s="23"/>
    </row>
    <row r="31" spans="1:18" ht="12.95" customHeight="1" x14ac:dyDescent="0.25">
      <c r="A31" s="5"/>
      <c r="B31" s="5"/>
      <c r="C31" s="43" t="s">
        <v>31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87"/>
      <c r="Q31" s="87"/>
      <c r="R31" s="22"/>
    </row>
    <row r="32" spans="1:18" ht="12.95" customHeight="1" x14ac:dyDescent="0.25">
      <c r="A32" s="5"/>
      <c r="B32" s="5"/>
      <c r="C32" s="42" t="s">
        <v>93</v>
      </c>
      <c r="D32" s="42"/>
      <c r="E32" s="42"/>
      <c r="F32" s="42"/>
      <c r="G32" s="36">
        <v>2315017</v>
      </c>
      <c r="H32" s="36">
        <v>2402473</v>
      </c>
      <c r="I32" s="36">
        <v>2474231</v>
      </c>
      <c r="J32" s="36">
        <v>2615188</v>
      </c>
      <c r="K32" s="36">
        <v>2704930</v>
      </c>
      <c r="L32" s="36">
        <v>2724566</v>
      </c>
      <c r="M32" s="36">
        <v>2701207</v>
      </c>
      <c r="N32" s="36">
        <v>775885</v>
      </c>
      <c r="O32" s="36">
        <v>1184643</v>
      </c>
      <c r="P32" s="101">
        <v>2385461</v>
      </c>
      <c r="Q32" s="36">
        <v>2612729</v>
      </c>
      <c r="R32" s="23"/>
    </row>
    <row r="33" spans="1:18" ht="12.95" customHeight="1" x14ac:dyDescent="0.25">
      <c r="A33" s="5"/>
      <c r="B33" s="5"/>
      <c r="C33" s="42" t="s">
        <v>32</v>
      </c>
      <c r="D33" s="42"/>
      <c r="E33" s="42"/>
      <c r="F33" s="42"/>
      <c r="G33" s="36">
        <v>8444</v>
      </c>
      <c r="H33" s="36">
        <v>9559</v>
      </c>
      <c r="I33" s="36">
        <v>8064</v>
      </c>
      <c r="J33" s="36">
        <v>9791</v>
      </c>
      <c r="K33" s="36">
        <v>12549</v>
      </c>
      <c r="L33" s="36">
        <v>8867</v>
      </c>
      <c r="M33" s="36">
        <v>11255</v>
      </c>
      <c r="N33" s="36">
        <v>3255</v>
      </c>
      <c r="O33" s="36">
        <v>5795</v>
      </c>
      <c r="P33" s="101">
        <v>8261</v>
      </c>
      <c r="Q33" s="36">
        <v>8257</v>
      </c>
      <c r="R33" s="23"/>
    </row>
    <row r="34" spans="1:18" ht="12.95" customHeight="1" x14ac:dyDescent="0.25">
      <c r="A34" s="5"/>
      <c r="B34" s="11"/>
      <c r="C34" s="42" t="s">
        <v>34</v>
      </c>
      <c r="D34" s="42"/>
      <c r="E34" s="42"/>
      <c r="F34" s="42"/>
      <c r="G34" s="36">
        <v>4574</v>
      </c>
      <c r="H34" s="36">
        <v>4734</v>
      </c>
      <c r="I34" s="36">
        <v>5233</v>
      </c>
      <c r="J34" s="36">
        <v>4003</v>
      </c>
      <c r="K34" s="36">
        <v>4328</v>
      </c>
      <c r="L34" s="36">
        <v>4671</v>
      </c>
      <c r="M34" s="36">
        <v>5079</v>
      </c>
      <c r="N34" s="36">
        <v>2404</v>
      </c>
      <c r="O34" s="36">
        <v>3172</v>
      </c>
      <c r="P34" s="101">
        <v>4173</v>
      </c>
      <c r="Q34" s="36">
        <v>3919</v>
      </c>
      <c r="R34" s="23"/>
    </row>
    <row r="35" spans="1:18" ht="12.95" customHeight="1" x14ac:dyDescent="0.25">
      <c r="A35" s="5"/>
      <c r="B35" s="5"/>
      <c r="C35" s="42" t="s">
        <v>36</v>
      </c>
      <c r="D35" s="42"/>
      <c r="E35" s="42"/>
      <c r="F35" s="42"/>
      <c r="G35" s="36">
        <v>1128</v>
      </c>
      <c r="H35" s="36">
        <v>1345</v>
      </c>
      <c r="I35" s="36">
        <v>1844</v>
      </c>
      <c r="J35" s="36">
        <v>1636</v>
      </c>
      <c r="K35" s="36">
        <v>2228</v>
      </c>
      <c r="L35" s="36">
        <v>3681</v>
      </c>
      <c r="M35" s="36">
        <v>2266</v>
      </c>
      <c r="N35" s="36">
        <v>1261</v>
      </c>
      <c r="O35" s="36">
        <v>1761</v>
      </c>
      <c r="P35" s="101">
        <v>2376</v>
      </c>
      <c r="Q35" s="36">
        <v>2070</v>
      </c>
      <c r="R35" s="23"/>
    </row>
    <row r="36" spans="1:18" ht="12.95" customHeight="1" x14ac:dyDescent="0.25">
      <c r="A36" s="5"/>
      <c r="B36" s="11"/>
      <c r="C36" s="42" t="s">
        <v>37</v>
      </c>
      <c r="D36" s="42"/>
      <c r="E36" s="42"/>
      <c r="F36" s="42"/>
      <c r="G36" s="36">
        <v>139044</v>
      </c>
      <c r="H36" s="36">
        <v>116623</v>
      </c>
      <c r="I36" s="36">
        <v>133435</v>
      </c>
      <c r="J36" s="36">
        <v>96387</v>
      </c>
      <c r="K36" s="36">
        <v>95258</v>
      </c>
      <c r="L36" s="36">
        <v>97999</v>
      </c>
      <c r="M36" s="36">
        <v>114781</v>
      </c>
      <c r="N36" s="36">
        <v>34968</v>
      </c>
      <c r="O36" s="36">
        <v>64535</v>
      </c>
      <c r="P36" s="101">
        <v>110651</v>
      </c>
      <c r="Q36" s="36">
        <v>110709</v>
      </c>
      <c r="R36" s="23"/>
    </row>
    <row r="37" spans="1:18" ht="12.95" customHeight="1" x14ac:dyDescent="0.25">
      <c r="A37" s="5"/>
      <c r="B37" s="5"/>
      <c r="C37" s="42" t="s">
        <v>38</v>
      </c>
      <c r="D37" s="42"/>
      <c r="E37" s="42"/>
      <c r="F37" s="42"/>
      <c r="G37" s="36">
        <v>1183</v>
      </c>
      <c r="H37" s="36">
        <v>0</v>
      </c>
      <c r="I37" s="36">
        <v>37144</v>
      </c>
      <c r="J37" s="36">
        <v>41254</v>
      </c>
      <c r="K37" s="36">
        <v>51580</v>
      </c>
      <c r="L37" s="36">
        <v>57357</v>
      </c>
      <c r="M37" s="36">
        <v>66650</v>
      </c>
      <c r="N37" s="36">
        <v>20425</v>
      </c>
      <c r="O37" s="36">
        <v>39434</v>
      </c>
      <c r="P37" s="101">
        <v>59541</v>
      </c>
      <c r="Q37" s="36">
        <v>63481</v>
      </c>
      <c r="R37" s="23"/>
    </row>
    <row r="38" spans="1:18" ht="12.95" customHeight="1" x14ac:dyDescent="0.25">
      <c r="A38" s="5"/>
      <c r="B38" s="5"/>
      <c r="C38" s="43" t="s">
        <v>39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87"/>
      <c r="Q38" s="87"/>
      <c r="R38" s="22"/>
    </row>
    <row r="39" spans="1:18" ht="12.95" customHeight="1" x14ac:dyDescent="0.25">
      <c r="A39" s="5"/>
      <c r="B39" s="5"/>
      <c r="C39" s="42" t="s">
        <v>40</v>
      </c>
      <c r="D39" s="42"/>
      <c r="E39" s="42"/>
      <c r="F39" s="42"/>
      <c r="G39" s="36">
        <v>2820</v>
      </c>
      <c r="H39" s="36">
        <v>3606</v>
      </c>
      <c r="I39" s="36">
        <v>3757</v>
      </c>
      <c r="J39" s="36">
        <v>3520</v>
      </c>
      <c r="K39" s="36">
        <v>3639</v>
      </c>
      <c r="L39" s="36">
        <v>3793</v>
      </c>
      <c r="M39" s="36">
        <v>3977</v>
      </c>
      <c r="N39" s="36">
        <v>1935</v>
      </c>
      <c r="O39" s="36">
        <v>3485</v>
      </c>
      <c r="P39" s="101">
        <v>4650</v>
      </c>
      <c r="Q39" s="36">
        <v>5532</v>
      </c>
      <c r="R39" s="23"/>
    </row>
    <row r="40" spans="1:18" ht="12.95" customHeight="1" x14ac:dyDescent="0.25">
      <c r="A40" s="5"/>
      <c r="B40" s="5"/>
      <c r="C40" s="42" t="s">
        <v>42</v>
      </c>
      <c r="D40" s="42"/>
      <c r="E40" s="42"/>
      <c r="F40" s="42"/>
      <c r="G40" s="36">
        <v>5338</v>
      </c>
      <c r="H40" s="36">
        <v>7564</v>
      </c>
      <c r="I40" s="36">
        <v>6627</v>
      </c>
      <c r="J40" s="36">
        <v>8176</v>
      </c>
      <c r="K40" s="36">
        <v>9177</v>
      </c>
      <c r="L40" s="36">
        <v>10118</v>
      </c>
      <c r="M40" s="36">
        <v>13205</v>
      </c>
      <c r="N40" s="36">
        <v>4157</v>
      </c>
      <c r="O40" s="36">
        <v>6395</v>
      </c>
      <c r="P40" s="101">
        <v>9308</v>
      </c>
      <c r="Q40" s="36">
        <v>9393</v>
      </c>
      <c r="R40" s="23"/>
    </row>
    <row r="41" spans="1:18" ht="12.95" customHeight="1" x14ac:dyDescent="0.25">
      <c r="A41" s="5"/>
      <c r="B41" s="11"/>
      <c r="C41" s="43" t="s">
        <v>44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87"/>
      <c r="Q41" s="87"/>
      <c r="R41" s="22"/>
    </row>
    <row r="42" spans="1:18" ht="12.95" customHeight="1" x14ac:dyDescent="0.25">
      <c r="A42" s="5"/>
      <c r="B42" s="5"/>
      <c r="C42" s="42" t="s">
        <v>45</v>
      </c>
      <c r="D42" s="42"/>
      <c r="E42" s="42"/>
      <c r="F42" s="42"/>
      <c r="G42" s="36">
        <v>36189</v>
      </c>
      <c r="H42" s="36">
        <v>59512</v>
      </c>
      <c r="I42" s="36">
        <v>46903</v>
      </c>
      <c r="J42" s="36">
        <v>36550</v>
      </c>
      <c r="K42" s="36">
        <v>40629</v>
      </c>
      <c r="L42" s="36">
        <v>33150</v>
      </c>
      <c r="M42" s="36">
        <v>34055</v>
      </c>
      <c r="N42" s="36">
        <v>10296</v>
      </c>
      <c r="O42" s="36">
        <v>21402</v>
      </c>
      <c r="P42" s="101">
        <v>24194</v>
      </c>
      <c r="Q42" s="36">
        <v>29605</v>
      </c>
      <c r="R42" s="23"/>
    </row>
    <row r="43" spans="1:18" ht="12.95" customHeight="1" x14ac:dyDescent="0.25">
      <c r="A43" s="5"/>
      <c r="B43" s="8"/>
      <c r="C43" s="42" t="s">
        <v>47</v>
      </c>
      <c r="D43" s="42"/>
      <c r="E43" s="42"/>
      <c r="F43" s="42"/>
      <c r="G43" s="36">
        <v>0</v>
      </c>
      <c r="H43" s="36">
        <v>0</v>
      </c>
      <c r="I43" s="36">
        <v>0</v>
      </c>
      <c r="J43" s="36">
        <v>3246</v>
      </c>
      <c r="K43" s="36">
        <v>2422</v>
      </c>
      <c r="L43" s="36">
        <v>3145</v>
      </c>
      <c r="M43" s="36">
        <v>3001</v>
      </c>
      <c r="N43" s="36">
        <v>2022</v>
      </c>
      <c r="O43" s="36">
        <v>3252</v>
      </c>
      <c r="P43" s="101">
        <v>3538</v>
      </c>
      <c r="Q43" s="36">
        <v>4315</v>
      </c>
      <c r="R43" s="23"/>
    </row>
    <row r="44" spans="1:18" ht="12.95" customHeight="1" x14ac:dyDescent="0.25">
      <c r="A44" s="5"/>
      <c r="B44" s="5"/>
      <c r="C44" s="43" t="s">
        <v>48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87"/>
      <c r="Q44" s="87"/>
      <c r="R44" s="22"/>
    </row>
    <row r="45" spans="1:18" ht="12.95" customHeight="1" x14ac:dyDescent="0.25">
      <c r="A45" s="5"/>
      <c r="B45" s="5"/>
      <c r="C45" s="42" t="s">
        <v>49</v>
      </c>
      <c r="D45" s="42"/>
      <c r="E45" s="42"/>
      <c r="F45" s="42"/>
      <c r="G45" s="36">
        <v>76582</v>
      </c>
      <c r="H45" s="36">
        <v>95691</v>
      </c>
      <c r="I45" s="36">
        <v>106583</v>
      </c>
      <c r="J45" s="36">
        <v>184199</v>
      </c>
      <c r="K45" s="36">
        <v>212247</v>
      </c>
      <c r="L45" s="36">
        <v>213610</v>
      </c>
      <c r="M45" s="36">
        <v>210018</v>
      </c>
      <c r="N45" s="36">
        <v>68417</v>
      </c>
      <c r="O45" s="36">
        <v>99331</v>
      </c>
      <c r="P45" s="101">
        <v>150265</v>
      </c>
      <c r="Q45" s="36">
        <v>160251</v>
      </c>
      <c r="R45" s="23"/>
    </row>
    <row r="46" spans="1:18" ht="12.95" customHeight="1" x14ac:dyDescent="0.25">
      <c r="A46" s="5"/>
      <c r="B46" s="5"/>
      <c r="C46" s="42" t="s">
        <v>51</v>
      </c>
      <c r="D46" s="42"/>
      <c r="E46" s="42"/>
      <c r="F46" s="42"/>
      <c r="G46" s="36">
        <v>323630</v>
      </c>
      <c r="H46" s="36">
        <v>423097</v>
      </c>
      <c r="I46" s="36">
        <v>341025</v>
      </c>
      <c r="J46" s="36">
        <v>378228</v>
      </c>
      <c r="K46" s="36">
        <v>369200</v>
      </c>
      <c r="L46" s="36">
        <v>361858</v>
      </c>
      <c r="M46" s="36">
        <v>367871</v>
      </c>
      <c r="N46" s="36">
        <v>68074</v>
      </c>
      <c r="O46" s="36">
        <v>157334</v>
      </c>
      <c r="P46" s="101">
        <v>396624</v>
      </c>
      <c r="Q46" s="36">
        <v>513448</v>
      </c>
      <c r="R46" s="23"/>
    </row>
    <row r="47" spans="1:18" ht="12.95" customHeight="1" x14ac:dyDescent="0.25">
      <c r="A47" s="5"/>
      <c r="B47" s="5"/>
      <c r="C47" s="42" t="s">
        <v>191</v>
      </c>
      <c r="D47" s="42"/>
      <c r="E47" s="42"/>
      <c r="F47" s="42"/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2780</v>
      </c>
      <c r="R47" s="23"/>
    </row>
    <row r="48" spans="1:18" ht="12.95" customHeight="1" x14ac:dyDescent="0.25">
      <c r="A48" s="5"/>
      <c r="B48" s="15"/>
      <c r="C48" s="42" t="s">
        <v>52</v>
      </c>
      <c r="D48" s="42"/>
      <c r="E48" s="42"/>
      <c r="F48" s="42"/>
      <c r="G48" s="36">
        <v>10626</v>
      </c>
      <c r="H48" s="36">
        <v>10608</v>
      </c>
      <c r="I48" s="36">
        <v>12705</v>
      </c>
      <c r="J48" s="36">
        <v>9880</v>
      </c>
      <c r="K48" s="36">
        <v>13641</v>
      </c>
      <c r="L48" s="36">
        <v>15258</v>
      </c>
      <c r="M48" s="36">
        <v>19422</v>
      </c>
      <c r="N48" s="36">
        <v>12101</v>
      </c>
      <c r="O48" s="36">
        <v>14919</v>
      </c>
      <c r="P48" s="101">
        <v>17397</v>
      </c>
      <c r="Q48" s="36">
        <v>17278</v>
      </c>
      <c r="R48" s="23"/>
    </row>
    <row r="49" spans="1:18" ht="12.95" customHeight="1" x14ac:dyDescent="0.25">
      <c r="A49" s="5"/>
      <c r="B49" s="5"/>
      <c r="C49" s="42" t="s">
        <v>54</v>
      </c>
      <c r="D49" s="42"/>
      <c r="E49" s="42"/>
      <c r="F49" s="42"/>
      <c r="G49" s="36">
        <v>40879</v>
      </c>
      <c r="H49" s="36">
        <v>43583</v>
      </c>
      <c r="I49" s="36">
        <v>48849</v>
      </c>
      <c r="J49" s="36">
        <v>60484</v>
      </c>
      <c r="K49" s="36">
        <v>70509</v>
      </c>
      <c r="L49" s="36">
        <v>61586</v>
      </c>
      <c r="M49" s="36">
        <v>77870</v>
      </c>
      <c r="N49" s="36">
        <v>26986</v>
      </c>
      <c r="O49" s="36">
        <v>49772</v>
      </c>
      <c r="P49" s="101">
        <v>79148</v>
      </c>
      <c r="Q49" s="36">
        <v>92714</v>
      </c>
      <c r="R49" s="23"/>
    </row>
    <row r="50" spans="1:18" ht="12.95" customHeight="1" x14ac:dyDescent="0.25">
      <c r="A50" s="5"/>
      <c r="B50" s="5"/>
      <c r="C50" s="43" t="s">
        <v>55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87"/>
      <c r="Q50" s="87"/>
      <c r="R50" s="22"/>
    </row>
    <row r="51" spans="1:18" ht="12.95" customHeight="1" x14ac:dyDescent="0.25">
      <c r="A51" s="5"/>
      <c r="B51" s="5"/>
      <c r="C51" s="42" t="s">
        <v>56</v>
      </c>
      <c r="D51" s="42"/>
      <c r="E51" s="42"/>
      <c r="F51" s="42"/>
      <c r="G51" s="59">
        <v>30843</v>
      </c>
      <c r="H51" s="59">
        <v>33654</v>
      </c>
      <c r="I51" s="59">
        <v>31620</v>
      </c>
      <c r="J51" s="59">
        <v>34098</v>
      </c>
      <c r="K51" s="59">
        <v>36382</v>
      </c>
      <c r="L51" s="59">
        <v>37263</v>
      </c>
      <c r="M51" s="59">
        <v>39566</v>
      </c>
      <c r="N51" s="36">
        <v>17027</v>
      </c>
      <c r="O51" s="36">
        <v>22918</v>
      </c>
      <c r="P51" s="101">
        <v>31893</v>
      </c>
      <c r="Q51" s="36">
        <v>38240</v>
      </c>
      <c r="R51" s="23"/>
    </row>
    <row r="52" spans="1:18" ht="12.95" customHeight="1" x14ac:dyDescent="0.25">
      <c r="A52" s="5"/>
      <c r="B52" s="5"/>
      <c r="C52" s="42" t="s">
        <v>58</v>
      </c>
      <c r="D52" s="42"/>
      <c r="E52" s="42"/>
      <c r="F52" s="42"/>
      <c r="G52" s="59">
        <v>130585</v>
      </c>
      <c r="H52" s="59">
        <v>138371</v>
      </c>
      <c r="I52" s="59">
        <v>148449</v>
      </c>
      <c r="J52" s="59">
        <v>135601</v>
      </c>
      <c r="K52" s="59">
        <v>194465</v>
      </c>
      <c r="L52" s="59">
        <v>162134</v>
      </c>
      <c r="M52" s="59">
        <v>168274</v>
      </c>
      <c r="N52" s="36">
        <v>61296</v>
      </c>
      <c r="O52" s="36">
        <v>84017</v>
      </c>
      <c r="P52" s="101">
        <v>123837</v>
      </c>
      <c r="Q52" s="36">
        <v>155496</v>
      </c>
      <c r="R52" s="23"/>
    </row>
    <row r="53" spans="1:18" ht="12.95" customHeight="1" x14ac:dyDescent="0.25">
      <c r="A53" s="5"/>
      <c r="B53" s="5"/>
      <c r="C53" s="42" t="s">
        <v>60</v>
      </c>
      <c r="D53" s="42"/>
      <c r="E53" s="42"/>
      <c r="F53" s="42"/>
      <c r="G53" s="59">
        <v>38613</v>
      </c>
      <c r="H53" s="59">
        <v>31122</v>
      </c>
      <c r="I53" s="59">
        <v>41692</v>
      </c>
      <c r="J53" s="59">
        <v>18079</v>
      </c>
      <c r="K53" s="59">
        <v>29588</v>
      </c>
      <c r="L53" s="59">
        <v>31508</v>
      </c>
      <c r="M53" s="59">
        <v>41556</v>
      </c>
      <c r="N53" s="36">
        <v>12575</v>
      </c>
      <c r="O53" s="36">
        <v>19850</v>
      </c>
      <c r="P53" s="101">
        <v>31533</v>
      </c>
      <c r="Q53" s="36">
        <v>39297</v>
      </c>
      <c r="R53" s="23"/>
    </row>
    <row r="54" spans="1:18" ht="12.95" customHeight="1" x14ac:dyDescent="0.25">
      <c r="A54" s="5"/>
      <c r="B54" s="5"/>
      <c r="C54" s="42" t="s">
        <v>61</v>
      </c>
      <c r="D54" s="42"/>
      <c r="E54" s="42"/>
      <c r="F54" s="42"/>
      <c r="G54" s="59">
        <v>9167</v>
      </c>
      <c r="H54" s="59">
        <v>12115</v>
      </c>
      <c r="I54" s="59">
        <v>11513</v>
      </c>
      <c r="J54" s="59">
        <v>12198</v>
      </c>
      <c r="K54" s="59">
        <v>12967</v>
      </c>
      <c r="L54" s="59">
        <v>12168</v>
      </c>
      <c r="M54" s="59">
        <v>13743</v>
      </c>
      <c r="N54" s="36" t="s">
        <v>92</v>
      </c>
      <c r="O54" s="36">
        <v>0</v>
      </c>
      <c r="P54" s="101" t="s">
        <v>92</v>
      </c>
      <c r="Q54" s="101" t="s">
        <v>92</v>
      </c>
      <c r="R54" s="20"/>
    </row>
    <row r="55" spans="1:18" ht="12.95" customHeight="1" x14ac:dyDescent="0.25">
      <c r="A55" s="5"/>
      <c r="B55" s="5"/>
      <c r="C55" s="42" t="s">
        <v>63</v>
      </c>
      <c r="D55" s="42"/>
      <c r="E55" s="42"/>
      <c r="F55" s="42"/>
      <c r="G55" s="59">
        <v>4893</v>
      </c>
      <c r="H55" s="59">
        <v>6318</v>
      </c>
      <c r="I55" s="59">
        <v>5668</v>
      </c>
      <c r="J55" s="59">
        <v>6070</v>
      </c>
      <c r="K55" s="59">
        <v>6307</v>
      </c>
      <c r="L55" s="59">
        <v>5897</v>
      </c>
      <c r="M55" s="59">
        <v>8796</v>
      </c>
      <c r="N55" s="36">
        <v>7881</v>
      </c>
      <c r="O55" s="36">
        <v>10270</v>
      </c>
      <c r="P55" s="101">
        <v>6897</v>
      </c>
      <c r="Q55" s="36">
        <v>6600</v>
      </c>
      <c r="R55" s="23"/>
    </row>
    <row r="56" spans="1:18" ht="12.95" customHeight="1" x14ac:dyDescent="0.25">
      <c r="A56" s="5"/>
      <c r="B56" s="5"/>
      <c r="C56" s="43" t="s">
        <v>9</v>
      </c>
      <c r="D56" s="44"/>
      <c r="E56" s="44"/>
      <c r="F56" s="44"/>
      <c r="G56" s="45">
        <f t="shared" ref="G56:O56" si="0">SUM(G14:G18,G20:G25,G27:G30,G32:G37,G39:G40,G42:G43,G45:G49,G51:G55)</f>
        <v>4060482</v>
      </c>
      <c r="H56" s="45">
        <f t="shared" si="0"/>
        <v>4402132</v>
      </c>
      <c r="I56" s="45">
        <f t="shared" si="0"/>
        <v>4705741</v>
      </c>
      <c r="J56" s="45">
        <f t="shared" si="0"/>
        <v>5027732</v>
      </c>
      <c r="K56" s="45">
        <f t="shared" si="0"/>
        <v>5294851</v>
      </c>
      <c r="L56" s="45">
        <f t="shared" si="0"/>
        <v>4862934</v>
      </c>
      <c r="M56" s="45">
        <f t="shared" si="0"/>
        <v>5447700</v>
      </c>
      <c r="N56" s="45">
        <f t="shared" si="0"/>
        <v>1530586</v>
      </c>
      <c r="O56" s="45">
        <f t="shared" si="0"/>
        <v>2517413</v>
      </c>
      <c r="P56" s="45">
        <f>SUM(P14:P18,P20:P25,P27:P30,P32:P37,P39:P40,P42:P43,P45:P49,P51:P55)</f>
        <v>4644712</v>
      </c>
      <c r="Q56" s="45">
        <f>SUM(Q14:Q18,Q20:Q25,Q27:Q30,Q32:Q37,Q39:Q40,Q42:Q43,Q45:Q49,Q51:Q55)</f>
        <v>5203446</v>
      </c>
      <c r="R56" s="25"/>
    </row>
    <row r="57" spans="1:18" ht="6" customHeight="1" thickBot="1" x14ac:dyDescent="0.3">
      <c r="A57" s="5"/>
      <c r="B57" s="5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5"/>
    </row>
    <row r="58" spans="1:18" ht="12" customHeight="1" x14ac:dyDescent="0.2">
      <c r="A58" s="5"/>
      <c r="B58" s="5"/>
      <c r="C58" s="48" t="s">
        <v>195</v>
      </c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5"/>
    </row>
    <row r="59" spans="1:18" ht="12" customHeight="1" x14ac:dyDescent="0.2">
      <c r="A59" s="5"/>
      <c r="B59" s="5"/>
      <c r="C59" s="47" t="s">
        <v>65</v>
      </c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5"/>
    </row>
    <row r="60" spans="1:18" ht="12" customHeight="1" x14ac:dyDescent="0.2">
      <c r="A60" s="5"/>
      <c r="B60" s="5"/>
      <c r="C60" s="48" t="s">
        <v>152</v>
      </c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5"/>
    </row>
    <row r="61" spans="1:18" ht="12" customHeight="1" x14ac:dyDescent="0.2">
      <c r="A61" s="5"/>
      <c r="B61" s="5"/>
      <c r="C61" s="48" t="s">
        <v>141</v>
      </c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5"/>
    </row>
    <row r="62" spans="1:18" ht="12" customHeight="1" x14ac:dyDescent="0.2">
      <c r="A62" s="5"/>
      <c r="B62" s="5"/>
      <c r="C62" s="48" t="s">
        <v>157</v>
      </c>
      <c r="D62" s="28"/>
      <c r="E62" s="28"/>
      <c r="F62" s="28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35"/>
    </row>
    <row r="63" spans="1:18" ht="12" customHeight="1" x14ac:dyDescent="0.2">
      <c r="A63" s="5"/>
      <c r="B63" s="5"/>
      <c r="C63" s="48" t="s">
        <v>197</v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5"/>
    </row>
    <row r="64" spans="1:18" ht="12" customHeight="1" x14ac:dyDescent="0.2">
      <c r="A64" s="5"/>
      <c r="B64" s="5"/>
      <c r="C64" s="47"/>
      <c r="D64" s="50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5"/>
    </row>
    <row r="65" spans="1:18" ht="12" customHeight="1" x14ac:dyDescent="0.25">
      <c r="A65" s="5"/>
      <c r="B65" s="5"/>
      <c r="C65" s="50"/>
      <c r="D65" s="51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5"/>
    </row>
    <row r="66" spans="1:18" ht="12" customHeight="1" x14ac:dyDescent="0.2">
      <c r="A66" s="5"/>
      <c r="B66" s="5"/>
      <c r="C66" s="48"/>
      <c r="D66" s="50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5"/>
    </row>
    <row r="67" spans="1:18" ht="12" customHeight="1" x14ac:dyDescent="0.2">
      <c r="A67" s="5"/>
      <c r="B67" s="5"/>
      <c r="C67" s="48"/>
      <c r="D67" s="50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5"/>
    </row>
    <row r="68" spans="1:18" ht="12" customHeight="1" x14ac:dyDescent="0.2">
      <c r="A68" s="5"/>
      <c r="B68" s="5"/>
      <c r="C68" s="48"/>
      <c r="D68" s="51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5"/>
    </row>
    <row r="69" spans="1:18" ht="12" customHeight="1" x14ac:dyDescent="0.25">
      <c r="A69" s="5"/>
      <c r="B69" s="5"/>
      <c r="C69" s="50"/>
      <c r="D69" s="52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5"/>
    </row>
    <row r="70" spans="1:18" ht="12" customHeight="1" x14ac:dyDescent="0.25">
      <c r="A70" s="5"/>
      <c r="B70" s="5"/>
      <c r="C70" s="50"/>
      <c r="D70" s="52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5"/>
    </row>
    <row r="71" spans="1:18" ht="12" customHeight="1" x14ac:dyDescent="0.25">
      <c r="A71" s="5"/>
      <c r="B71" s="5"/>
      <c r="C71" s="50"/>
      <c r="D71" s="51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5"/>
    </row>
    <row r="72" spans="1:18" ht="12" customHeight="1" x14ac:dyDescent="0.25">
      <c r="A72" s="5"/>
      <c r="B72" s="5"/>
      <c r="C72" s="50"/>
      <c r="D72" s="51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5"/>
    </row>
    <row r="73" spans="1:18" ht="12" customHeight="1" x14ac:dyDescent="0.25">
      <c r="A73" s="5"/>
      <c r="B73" s="5"/>
      <c r="C73" s="50"/>
      <c r="D73" s="51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5"/>
    </row>
    <row r="74" spans="1:18" ht="12" customHeight="1" x14ac:dyDescent="0.25">
      <c r="A74" s="5"/>
      <c r="B74" s="5"/>
      <c r="C74" s="50"/>
      <c r="D74" s="51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5"/>
    </row>
    <row r="75" spans="1:18" ht="12" customHeight="1" x14ac:dyDescent="0.25">
      <c r="A75" s="5"/>
      <c r="B75" s="5"/>
      <c r="C75" s="50"/>
      <c r="D75" s="51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5"/>
    </row>
    <row r="76" spans="1:18" ht="12" customHeight="1" x14ac:dyDescent="0.25"/>
    <row r="77" spans="1:18" ht="12.95" customHeight="1" x14ac:dyDescent="0.25"/>
    <row r="207" spans="7:21" x14ac:dyDescent="0.25"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</row>
    <row r="208" spans="7:21" x14ac:dyDescent="0.25"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</row>
    <row r="209" spans="6:24" x14ac:dyDescent="0.25"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</row>
    <row r="210" spans="6:24" x14ac:dyDescent="0.25"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</row>
    <row r="211" spans="6:24" x14ac:dyDescent="0.25"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</row>
    <row r="212" spans="6:24" x14ac:dyDescent="0.25"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</row>
    <row r="213" spans="6:24" x14ac:dyDescent="0.25"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</row>
    <row r="214" spans="6:24" x14ac:dyDescent="0.25"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7"/>
    </row>
    <row r="215" spans="6:24" x14ac:dyDescent="0.25">
      <c r="F215" s="18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8"/>
      <c r="W215" s="18"/>
      <c r="X215" s="18"/>
    </row>
    <row r="216" spans="6:24" x14ac:dyDescent="0.25">
      <c r="F216" s="18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8"/>
      <c r="W216" s="18"/>
      <c r="X216" s="18"/>
    </row>
    <row r="217" spans="6:24" x14ac:dyDescent="0.25">
      <c r="F217" s="18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8"/>
      <c r="W217" s="18"/>
      <c r="X217" s="18"/>
    </row>
    <row r="218" spans="6:24" x14ac:dyDescent="0.25">
      <c r="F218" s="18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8"/>
      <c r="W218" s="18"/>
      <c r="X218" s="18"/>
    </row>
    <row r="219" spans="6:24" x14ac:dyDescent="0.25">
      <c r="F219" s="18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8"/>
      <c r="W219" s="18"/>
      <c r="X219" s="18"/>
    </row>
    <row r="220" spans="6:24" x14ac:dyDescent="0.25">
      <c r="F220" s="18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8"/>
      <c r="W220" s="18"/>
      <c r="X220" s="18"/>
    </row>
    <row r="221" spans="6:24" x14ac:dyDescent="0.25">
      <c r="F221" s="18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6"/>
      <c r="U221" s="16"/>
      <c r="V221" s="18"/>
      <c r="W221" s="18"/>
      <c r="X221" s="18"/>
    </row>
    <row r="222" spans="6:24" x14ac:dyDescent="0.2">
      <c r="F222" s="18"/>
      <c r="G222" s="17"/>
      <c r="H222" s="53">
        <v>314585</v>
      </c>
      <c r="I222" s="53">
        <v>372586</v>
      </c>
      <c r="J222" s="53">
        <v>139342</v>
      </c>
      <c r="K222" s="53">
        <v>0</v>
      </c>
      <c r="L222" s="53"/>
      <c r="M222" s="53"/>
      <c r="N222" s="53"/>
      <c r="O222" s="53"/>
      <c r="P222" s="53"/>
      <c r="Q222" s="53">
        <f>SUM(H222:K222)</f>
        <v>826513</v>
      </c>
      <c r="R222" s="54"/>
      <c r="S222" s="17"/>
      <c r="T222" s="16"/>
      <c r="U222" s="16"/>
      <c r="V222" s="18"/>
      <c r="W222" s="18"/>
      <c r="X222" s="18"/>
    </row>
    <row r="223" spans="6:24" x14ac:dyDescent="0.25">
      <c r="F223" s="18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6"/>
      <c r="U223" s="16"/>
      <c r="V223" s="18"/>
      <c r="W223" s="18"/>
      <c r="X223" s="18"/>
    </row>
    <row r="224" spans="6:24" x14ac:dyDescent="0.25">
      <c r="F224" s="18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6"/>
      <c r="U224" s="16"/>
      <c r="V224" s="18"/>
      <c r="W224" s="18"/>
      <c r="X224" s="18"/>
    </row>
    <row r="225" spans="6:24" x14ac:dyDescent="0.25">
      <c r="F225" s="18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8"/>
      <c r="W225" s="18"/>
      <c r="X225" s="18"/>
    </row>
    <row r="226" spans="6:24" x14ac:dyDescent="0.25">
      <c r="F226" s="18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8"/>
      <c r="W226" s="18"/>
      <c r="X226" s="18"/>
    </row>
    <row r="227" spans="6:24" x14ac:dyDescent="0.25">
      <c r="G227" s="16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6"/>
    </row>
    <row r="228" spans="6:24" x14ac:dyDescent="0.25">
      <c r="G228" s="16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6"/>
      <c r="V228" s="16"/>
      <c r="W228" s="16"/>
    </row>
    <row r="229" spans="6:24" x14ac:dyDescent="0.25">
      <c r="G229" s="16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6"/>
      <c r="V229" s="16"/>
      <c r="W229" s="16"/>
    </row>
    <row r="230" spans="6:24" x14ac:dyDescent="0.25">
      <c r="G230" s="16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6"/>
      <c r="V230" s="16"/>
      <c r="W230" s="16"/>
    </row>
    <row r="231" spans="6:24" x14ac:dyDescent="0.25"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6:24" x14ac:dyDescent="0.25"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</sheetData>
  <conditionalFormatting sqref="G16">
    <cfRule type="cellIs" dxfId="48" priority="51" stopIfTrue="1" operator="equal">
      <formula>""" """</formula>
    </cfRule>
    <cfRule type="cellIs" dxfId="47" priority="50" stopIfTrue="1" operator="equal">
      <formula>""</formula>
    </cfRule>
    <cfRule type="cellIs" dxfId="46" priority="52" stopIfTrue="1" operator="equal">
      <formula>""""""</formula>
    </cfRule>
  </conditionalFormatting>
  <conditionalFormatting sqref="G40">
    <cfRule type="cellIs" dxfId="45" priority="49" stopIfTrue="1" operator="equal">
      <formula>""""""</formula>
    </cfRule>
    <cfRule type="cellIs" dxfId="44" priority="48" stopIfTrue="1" operator="equal">
      <formula>""" """</formula>
    </cfRule>
    <cfRule type="cellIs" dxfId="43" priority="47" stopIfTrue="1" operator="equal">
      <formula>""</formula>
    </cfRule>
  </conditionalFormatting>
  <conditionalFormatting sqref="G43">
    <cfRule type="cellIs" dxfId="42" priority="46" stopIfTrue="1" operator="equal">
      <formula>""""""</formula>
    </cfRule>
    <cfRule type="cellIs" dxfId="41" priority="44" stopIfTrue="1" operator="equal">
      <formula>""</formula>
    </cfRule>
    <cfRule type="cellIs" dxfId="40" priority="45" stopIfTrue="1" operator="equal">
      <formula>""" """</formula>
    </cfRule>
  </conditionalFormatting>
  <conditionalFormatting sqref="G36:H36">
    <cfRule type="cellIs" dxfId="39" priority="40" stopIfTrue="1" operator="equal">
      <formula>""""""</formula>
    </cfRule>
    <cfRule type="cellIs" dxfId="38" priority="39" stopIfTrue="1" operator="equal">
      <formula>""" """</formula>
    </cfRule>
  </conditionalFormatting>
  <conditionalFormatting sqref="G32:J32">
    <cfRule type="cellIs" dxfId="37" priority="37" stopIfTrue="1" operator="equal">
      <formula>""""""</formula>
    </cfRule>
    <cfRule type="cellIs" dxfId="36" priority="36" stopIfTrue="1" operator="equal">
      <formula>""" """</formula>
    </cfRule>
    <cfRule type="cellIs" dxfId="35" priority="35" stopIfTrue="1" operator="equal">
      <formula>""</formula>
    </cfRule>
  </conditionalFormatting>
  <conditionalFormatting sqref="G36:J37">
    <cfRule type="cellIs" dxfId="34" priority="29" stopIfTrue="1" operator="equal">
      <formula>""</formula>
    </cfRule>
  </conditionalFormatting>
  <conditionalFormatting sqref="G14:O31 H14:P35 G28:P28 Q29 G33:O35 H36:I36 J36:P37 G37:I37 G38:P55 Q21 P19:Q19 P26:Q26 P31:Q31 P38:Q38 P41:Q41 P44:Q44 P50:Q50">
    <cfRule type="cellIs" dxfId="33" priority="70" stopIfTrue="1" operator="equal">
      <formula>""" """</formula>
    </cfRule>
  </conditionalFormatting>
  <conditionalFormatting sqref="G14:P18 G20:P25 Q21 G27:P30 Q29 H32:P37 G33:O35 G37:H37 G39:P40 G42:P43 G45:P49 G51:P55">
    <cfRule type="cellIs" dxfId="32" priority="71" stopIfTrue="1" operator="equal">
      <formula>""""""</formula>
    </cfRule>
  </conditionalFormatting>
  <conditionalFormatting sqref="G14:P18 G39:P40 G42:P43 H32:P37 G33:O35 G51:P55">
    <cfRule type="cellIs" dxfId="31" priority="68" stopIfTrue="1" operator="equal">
      <formula>""</formula>
    </cfRule>
  </conditionalFormatting>
  <conditionalFormatting sqref="G47:P47">
    <cfRule type="cellIs" dxfId="30" priority="1" stopIfTrue="1" operator="equal">
      <formula>""</formula>
    </cfRule>
  </conditionalFormatting>
  <conditionalFormatting sqref="G20:Q25">
    <cfRule type="cellIs" dxfId="29" priority="23" stopIfTrue="1" operator="equal">
      <formula>""</formula>
    </cfRule>
  </conditionalFormatting>
  <conditionalFormatting sqref="G27:Q30">
    <cfRule type="cellIs" dxfId="28" priority="20" stopIfTrue="1" operator="equal">
      <formula>""</formula>
    </cfRule>
  </conditionalFormatting>
  <conditionalFormatting sqref="G45:Q49">
    <cfRule type="cellIs" dxfId="27" priority="8" stopIfTrue="1" operator="equal">
      <formula>""</formula>
    </cfRule>
  </conditionalFormatting>
  <conditionalFormatting sqref="I36:J37">
    <cfRule type="cellIs" dxfId="26" priority="30" stopIfTrue="1" operator="equal">
      <formula>""" """</formula>
    </cfRule>
    <cfRule type="cellIs" dxfId="25" priority="31" stopIfTrue="1" operator="equal">
      <formula>""""""</formula>
    </cfRule>
  </conditionalFormatting>
  <conditionalFormatting sqref="Q14:Q18">
    <cfRule type="cellIs" dxfId="24" priority="28" stopIfTrue="1" operator="equal">
      <formula>""""""</formula>
    </cfRule>
    <cfRule type="cellIs" dxfId="23" priority="27" stopIfTrue="1" operator="equal">
      <formula>""" """</formula>
    </cfRule>
    <cfRule type="cellIs" dxfId="22" priority="26" stopIfTrue="1" operator="equal">
      <formula>""</formula>
    </cfRule>
  </conditionalFormatting>
  <conditionalFormatting sqref="Q20:Q25">
    <cfRule type="cellIs" dxfId="21" priority="24" stopIfTrue="1" operator="equal">
      <formula>""" """</formula>
    </cfRule>
    <cfRule type="cellIs" dxfId="20" priority="25" stopIfTrue="1" operator="equal">
      <formula>""""""</formula>
    </cfRule>
  </conditionalFormatting>
  <conditionalFormatting sqref="Q27:Q30">
    <cfRule type="cellIs" dxfId="19" priority="22" stopIfTrue="1" operator="equal">
      <formula>""""""</formula>
    </cfRule>
    <cfRule type="cellIs" dxfId="18" priority="21" stopIfTrue="1" operator="equal">
      <formula>""" """</formula>
    </cfRule>
  </conditionalFormatting>
  <conditionalFormatting sqref="Q29 G27:P29">
    <cfRule type="cellIs" dxfId="17" priority="69" stopIfTrue="1" operator="equal">
      <formula>""</formula>
    </cfRule>
  </conditionalFormatting>
  <conditionalFormatting sqref="Q32:Q37">
    <cfRule type="cellIs" dxfId="16" priority="19" stopIfTrue="1" operator="equal">
      <formula>""""""</formula>
    </cfRule>
    <cfRule type="cellIs" dxfId="15" priority="18" stopIfTrue="1" operator="equal">
      <formula>""" """</formula>
    </cfRule>
    <cfRule type="cellIs" dxfId="14" priority="17" stopIfTrue="1" operator="equal">
      <formula>""</formula>
    </cfRule>
  </conditionalFormatting>
  <conditionalFormatting sqref="Q39:Q40">
    <cfRule type="cellIs" dxfId="13" priority="16" stopIfTrue="1" operator="equal">
      <formula>""""""</formula>
    </cfRule>
    <cfRule type="cellIs" dxfId="12" priority="15" stopIfTrue="1" operator="equal">
      <formula>""" """</formula>
    </cfRule>
    <cfRule type="cellIs" dxfId="11" priority="14" stopIfTrue="1" operator="equal">
      <formula>""</formula>
    </cfRule>
  </conditionalFormatting>
  <conditionalFormatting sqref="Q42:Q43">
    <cfRule type="cellIs" dxfId="10" priority="12" stopIfTrue="1" operator="equal">
      <formula>""" """</formula>
    </cfRule>
    <cfRule type="cellIs" dxfId="9" priority="11" stopIfTrue="1" operator="equal">
      <formula>""</formula>
    </cfRule>
    <cfRule type="cellIs" dxfId="8" priority="13" stopIfTrue="1" operator="equal">
      <formula>""""""</formula>
    </cfRule>
  </conditionalFormatting>
  <conditionalFormatting sqref="Q45:Q49">
    <cfRule type="cellIs" dxfId="7" priority="10" stopIfTrue="1" operator="equal">
      <formula>""""""</formula>
    </cfRule>
    <cfRule type="cellIs" dxfId="6" priority="9" stopIfTrue="1" operator="equal">
      <formula>""" """</formula>
    </cfRule>
  </conditionalFormatting>
  <conditionalFormatting sqref="Q51:Q53">
    <cfRule type="cellIs" dxfId="5" priority="7" stopIfTrue="1" operator="equal">
      <formula>""""""</formula>
    </cfRule>
    <cfRule type="cellIs" dxfId="4" priority="6" stopIfTrue="1" operator="equal">
      <formula>""" """</formula>
    </cfRule>
    <cfRule type="cellIs" dxfId="3" priority="5" stopIfTrue="1" operator="equal">
      <formula>""</formula>
    </cfRule>
  </conditionalFormatting>
  <conditionalFormatting sqref="Q55">
    <cfRule type="cellIs" dxfId="2" priority="4" stopIfTrue="1" operator="equal">
      <formula>""""""</formula>
    </cfRule>
    <cfRule type="cellIs" dxfId="1" priority="3" stopIfTrue="1" operator="equal">
      <formula>""" """</formula>
    </cfRule>
    <cfRule type="cellIs" dxfId="0" priority="2" stopIfTrue="1" operator="equal">
      <formula>""</formula>
    </cfRule>
  </conditionalFormatting>
  <pageMargins left="0" right="0.15748031496062992" top="0" bottom="0.23622047244094491" header="0" footer="0.23622047244094491"/>
  <pageSetup paperSize="9" scale="97" orientation="landscape" horizontalDpi="300" verticalDpi="300" r:id="rId1"/>
  <headerFooter>
    <oddFooter>&amp;R&amp;"Noto Sans,Normal"&amp;8
&amp;"Source Sans Pro,Normal"&amp;9Servicio de Información y Difusión. &amp;"Source Sans Pro,Negrita"2023 | &amp;P</oddFooter>
  </headerFooter>
  <rowBreaks count="1" manualBreakCount="1">
    <brk id="40" max="16" man="1"/>
  </rowBreaks>
  <ignoredErrors>
    <ignoredError sqref="C8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50A36-2393-42CE-83B8-814F335102A2}">
  <dimension ref="A1:M62"/>
  <sheetViews>
    <sheetView zoomScaleNormal="100" zoomScalePageLayoutView="85" workbookViewId="0"/>
  </sheetViews>
  <sheetFormatPr baseColWidth="10" defaultColWidth="8.7109375" defaultRowHeight="15" x14ac:dyDescent="0.25"/>
  <cols>
    <col min="1" max="1" width="6.85546875" style="4" customWidth="1"/>
    <col min="2" max="2" width="2.5703125" style="4" customWidth="1"/>
    <col min="3" max="3" width="7.85546875" style="4" customWidth="1"/>
    <col min="4" max="4" width="9.42578125" style="4" customWidth="1"/>
    <col min="5" max="5" width="8.5703125" style="4" customWidth="1"/>
    <col min="6" max="6" width="5.42578125" style="4" customWidth="1"/>
    <col min="7" max="7" width="8.5703125" style="4" customWidth="1"/>
    <col min="8" max="11" width="8.7109375" style="4"/>
    <col min="12" max="12" width="8" style="4" customWidth="1"/>
    <col min="13" max="13" width="8.7109375" style="4" customWidth="1"/>
    <col min="14" max="14" width="5.28515625" style="4" customWidth="1"/>
    <col min="15" max="16384" width="8.7109375" style="4"/>
  </cols>
  <sheetData>
    <row r="1" spans="1:13" ht="18.75" customHeight="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ht="18.7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spans="1:13" ht="15.75" customHeight="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1:13" ht="15.7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3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1:13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8.75" x14ac:dyDescent="0.25">
      <c r="A10" s="3"/>
      <c r="B10" s="29" t="s">
        <v>138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</row>
    <row r="11" spans="1:13" ht="22.5" customHeight="1" x14ac:dyDescent="0.25">
      <c r="A11" s="3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</row>
    <row r="12" spans="1:13" x14ac:dyDescent="0.25">
      <c r="A12" s="3"/>
      <c r="B12" s="28"/>
      <c r="C12" s="125" t="s">
        <v>3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</row>
    <row r="13" spans="1:13" x14ac:dyDescent="0.25">
      <c r="A13" s="3"/>
      <c r="B13" s="28"/>
      <c r="C13" s="126" t="s">
        <v>194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</row>
    <row r="14" spans="1:13" x14ac:dyDescent="0.25">
      <c r="A14" s="3"/>
      <c r="B14" s="28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 x14ac:dyDescent="0.25">
      <c r="A15" s="3"/>
      <c r="B15" s="28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 ht="14.45" customHeight="1" x14ac:dyDescent="0.25">
      <c r="A16" s="3"/>
      <c r="B16" s="28"/>
      <c r="C16" s="124" t="s">
        <v>232</v>
      </c>
      <c r="D16" s="58"/>
      <c r="E16" s="58"/>
      <c r="F16" s="58"/>
      <c r="G16" s="58"/>
      <c r="H16" s="58"/>
      <c r="I16" s="58"/>
      <c r="J16" s="58"/>
      <c r="K16" s="58"/>
      <c r="L16" s="30"/>
      <c r="M16" s="30"/>
    </row>
    <row r="17" spans="1:13" ht="8.25" customHeight="1" x14ac:dyDescent="0.25">
      <c r="A17" s="3"/>
      <c r="B17" s="28"/>
      <c r="C17" s="58"/>
      <c r="D17" s="58"/>
      <c r="E17" s="58"/>
      <c r="F17" s="58"/>
      <c r="G17" s="58"/>
      <c r="H17" s="58"/>
      <c r="I17" s="58"/>
      <c r="J17" s="58"/>
      <c r="K17" s="58"/>
      <c r="L17" s="30"/>
      <c r="M17" s="30"/>
    </row>
    <row r="18" spans="1:13" ht="14.45" customHeight="1" x14ac:dyDescent="0.25">
      <c r="A18" s="3"/>
      <c r="B18" s="28"/>
      <c r="C18" s="124" t="s">
        <v>233</v>
      </c>
      <c r="D18" s="58"/>
      <c r="E18" s="58"/>
      <c r="F18" s="58"/>
      <c r="G18" s="58"/>
      <c r="H18" s="58"/>
      <c r="I18" s="58"/>
      <c r="J18" s="58"/>
      <c r="K18" s="58"/>
      <c r="L18" s="30"/>
      <c r="M18" s="30"/>
    </row>
    <row r="19" spans="1:13" ht="8.25" customHeight="1" x14ac:dyDescent="0.25">
      <c r="A19" s="3"/>
      <c r="B19" s="28"/>
      <c r="C19" s="58"/>
      <c r="D19" s="58"/>
      <c r="E19" s="58"/>
      <c r="F19" s="58"/>
      <c r="G19" s="58"/>
      <c r="H19" s="58"/>
      <c r="I19" s="58"/>
      <c r="J19" s="58"/>
      <c r="K19" s="58"/>
      <c r="L19" s="30"/>
      <c r="M19" s="30"/>
    </row>
    <row r="20" spans="1:13" ht="14.45" customHeight="1" x14ac:dyDescent="0.25">
      <c r="A20" s="3"/>
      <c r="B20" s="28"/>
      <c r="C20" s="124" t="s">
        <v>234</v>
      </c>
      <c r="D20" s="58"/>
      <c r="E20" s="58"/>
      <c r="F20" s="58"/>
      <c r="G20" s="58"/>
      <c r="H20" s="58"/>
      <c r="I20" s="58"/>
      <c r="J20" s="58"/>
      <c r="K20" s="58"/>
      <c r="L20" s="30"/>
      <c r="M20" s="30"/>
    </row>
    <row r="21" spans="1:13" ht="8.25" customHeight="1" x14ac:dyDescent="0.25">
      <c r="A21" s="3"/>
      <c r="B21" s="28"/>
      <c r="C21" s="124"/>
      <c r="D21" s="58"/>
      <c r="E21" s="58"/>
      <c r="F21" s="58"/>
      <c r="G21" s="58"/>
      <c r="H21" s="58"/>
      <c r="I21" s="58"/>
      <c r="J21" s="58"/>
      <c r="K21" s="58"/>
      <c r="L21" s="30"/>
      <c r="M21" s="58"/>
    </row>
    <row r="22" spans="1:13" ht="14.45" customHeight="1" x14ac:dyDescent="0.25">
      <c r="A22" s="3"/>
      <c r="B22" s="28"/>
      <c r="C22" s="124" t="s">
        <v>235</v>
      </c>
      <c r="D22" s="58"/>
      <c r="E22" s="58"/>
      <c r="F22" s="58"/>
      <c r="G22" s="58"/>
      <c r="H22" s="58"/>
      <c r="I22" s="58"/>
      <c r="J22" s="58"/>
      <c r="K22" s="58"/>
      <c r="L22" s="30"/>
      <c r="M22" s="58"/>
    </row>
    <row r="23" spans="1:13" ht="8.25" customHeight="1" x14ac:dyDescent="0.25">
      <c r="A23" s="3"/>
      <c r="B23" s="28"/>
      <c r="C23" s="58"/>
      <c r="D23" s="58"/>
      <c r="E23" s="58"/>
      <c r="F23" s="58"/>
      <c r="G23" s="58"/>
      <c r="H23" s="58"/>
      <c r="I23" s="58"/>
      <c r="J23" s="58"/>
      <c r="K23" s="58"/>
      <c r="L23" s="30"/>
      <c r="M23" s="58"/>
    </row>
    <row r="24" spans="1:13" ht="14.45" customHeight="1" x14ac:dyDescent="0.25">
      <c r="A24" s="3"/>
      <c r="B24" s="28"/>
      <c r="C24" s="124" t="s">
        <v>236</v>
      </c>
      <c r="D24" s="58"/>
      <c r="E24" s="58"/>
      <c r="F24" s="58"/>
      <c r="G24" s="58"/>
      <c r="H24" s="58"/>
      <c r="I24" s="58"/>
      <c r="J24" s="58"/>
      <c r="K24" s="58"/>
      <c r="L24" s="30"/>
      <c r="M24" s="58"/>
    </row>
    <row r="25" spans="1:13" ht="14.45" customHeight="1" x14ac:dyDescent="0.25">
      <c r="A25" s="3"/>
      <c r="B25" s="28"/>
      <c r="C25" s="124" t="s">
        <v>159</v>
      </c>
      <c r="D25" s="58"/>
      <c r="E25" s="58"/>
      <c r="F25" s="58"/>
      <c r="G25" s="58"/>
      <c r="H25" s="58"/>
      <c r="I25" s="58"/>
      <c r="J25" s="58"/>
      <c r="K25" s="58"/>
      <c r="L25" s="30"/>
      <c r="M25" s="78"/>
    </row>
    <row r="26" spans="1:13" ht="14.45" customHeight="1" x14ac:dyDescent="0.25">
      <c r="A26" s="3"/>
      <c r="B26" s="28"/>
      <c r="C26" s="124" t="s">
        <v>158</v>
      </c>
      <c r="D26" s="58"/>
      <c r="E26" s="58"/>
      <c r="F26" s="58"/>
      <c r="G26" s="58"/>
      <c r="H26" s="58"/>
      <c r="I26" s="58"/>
      <c r="J26" s="58"/>
      <c r="K26" s="58"/>
      <c r="L26" s="30"/>
      <c r="M26" s="78"/>
    </row>
    <row r="27" spans="1:13" ht="14.45" customHeight="1" x14ac:dyDescent="0.25">
      <c r="A27" s="3"/>
      <c r="B27" s="28"/>
      <c r="C27" s="58"/>
      <c r="D27" s="58"/>
      <c r="E27" s="58"/>
      <c r="F27" s="58"/>
      <c r="G27" s="58"/>
      <c r="H27" s="58"/>
      <c r="I27" s="58"/>
      <c r="J27" s="58"/>
      <c r="K27" s="58"/>
      <c r="L27" s="30"/>
      <c r="M27" s="78"/>
    </row>
    <row r="28" spans="1:13" ht="14.45" customHeight="1" x14ac:dyDescent="0.25">
      <c r="A28" s="3"/>
      <c r="B28" s="28"/>
      <c r="C28" s="58"/>
      <c r="D28" s="58"/>
      <c r="E28" s="58"/>
      <c r="F28" s="58"/>
      <c r="G28" s="58"/>
      <c r="H28" s="58"/>
      <c r="I28" s="58"/>
      <c r="J28" s="58"/>
      <c r="K28" s="58"/>
      <c r="L28" s="30"/>
      <c r="M28" s="78"/>
    </row>
    <row r="29" spans="1:13" ht="14.45" customHeight="1" x14ac:dyDescent="0.25">
      <c r="A29" s="3"/>
      <c r="B29" s="28"/>
      <c r="C29" s="58"/>
      <c r="D29" s="58"/>
      <c r="E29" s="58"/>
      <c r="F29" s="58"/>
      <c r="G29" s="58"/>
      <c r="H29" s="58"/>
      <c r="I29" s="58"/>
      <c r="J29" s="58"/>
      <c r="K29" s="58"/>
      <c r="L29" s="30"/>
      <c r="M29" s="78"/>
    </row>
    <row r="30" spans="1:13" ht="14.45" customHeight="1" x14ac:dyDescent="0.25">
      <c r="A30" s="3"/>
      <c r="B30" s="28"/>
      <c r="C30" s="58"/>
      <c r="D30" s="58"/>
      <c r="E30" s="58"/>
      <c r="F30" s="58"/>
      <c r="G30" s="58"/>
      <c r="H30" s="58"/>
      <c r="I30" s="58"/>
      <c r="J30" s="58"/>
      <c r="K30" s="58"/>
      <c r="L30" s="30"/>
      <c r="M30" s="78"/>
    </row>
    <row r="31" spans="1:13" ht="14.45" customHeight="1" x14ac:dyDescent="0.25">
      <c r="A31" s="3"/>
      <c r="B31" s="28"/>
      <c r="C31" s="58"/>
      <c r="D31" s="58"/>
      <c r="E31" s="58"/>
      <c r="F31" s="58"/>
      <c r="G31" s="58"/>
      <c r="H31" s="58"/>
      <c r="I31" s="58"/>
      <c r="J31" s="58"/>
      <c r="K31" s="58"/>
      <c r="L31" s="30"/>
      <c r="M31" s="78"/>
    </row>
    <row r="32" spans="1:13" ht="14.45" customHeight="1" x14ac:dyDescent="0.25">
      <c r="A32" s="3"/>
      <c r="B32" s="28"/>
      <c r="C32" s="58"/>
      <c r="D32" s="58"/>
      <c r="E32" s="58"/>
      <c r="F32" s="58"/>
      <c r="G32" s="58"/>
      <c r="H32" s="58"/>
      <c r="I32" s="58"/>
      <c r="J32" s="58"/>
      <c r="K32" s="58"/>
      <c r="L32" s="30"/>
      <c r="M32" s="78"/>
    </row>
    <row r="33" spans="1:13" ht="14.45" customHeight="1" x14ac:dyDescent="0.25">
      <c r="A33" s="3"/>
      <c r="B33" s="28"/>
      <c r="C33" s="58"/>
      <c r="D33" s="58"/>
      <c r="E33" s="58"/>
      <c r="F33" s="58"/>
      <c r="G33" s="58"/>
      <c r="H33" s="58"/>
      <c r="I33" s="58"/>
      <c r="J33" s="58"/>
      <c r="K33" s="58"/>
      <c r="L33" s="30"/>
      <c r="M33" s="78"/>
    </row>
    <row r="34" spans="1:13" ht="14.45" customHeight="1" x14ac:dyDescent="0.25">
      <c r="A34" s="3"/>
      <c r="B34" s="28"/>
      <c r="C34" s="58"/>
      <c r="D34" s="58"/>
      <c r="E34" s="58"/>
      <c r="F34" s="58"/>
      <c r="G34" s="58"/>
      <c r="H34" s="58"/>
      <c r="I34" s="58"/>
      <c r="J34" s="58"/>
      <c r="K34" s="58"/>
      <c r="L34" s="30"/>
      <c r="M34" s="78"/>
    </row>
    <row r="35" spans="1:13" ht="14.45" customHeight="1" x14ac:dyDescent="0.25">
      <c r="A35" s="3"/>
      <c r="B35" s="28"/>
      <c r="C35" s="58"/>
      <c r="D35" s="58"/>
      <c r="E35" s="58"/>
      <c r="F35" s="58"/>
      <c r="G35" s="58"/>
      <c r="H35" s="58"/>
      <c r="I35" s="58"/>
      <c r="J35" s="58"/>
      <c r="K35" s="58"/>
      <c r="L35" s="30"/>
      <c r="M35" s="67"/>
    </row>
    <row r="36" spans="1:13" ht="14.45" customHeight="1" x14ac:dyDescent="0.25">
      <c r="A36" s="3"/>
      <c r="B36" s="28"/>
      <c r="C36" s="58"/>
      <c r="D36" s="58"/>
      <c r="E36" s="58"/>
      <c r="F36" s="58"/>
      <c r="G36" s="58"/>
      <c r="H36" s="58"/>
      <c r="I36" s="58"/>
      <c r="J36" s="58"/>
      <c r="K36" s="58"/>
      <c r="L36" s="30"/>
      <c r="M36" s="67"/>
    </row>
    <row r="37" spans="1:13" ht="14.45" customHeight="1" x14ac:dyDescent="0.25">
      <c r="A37" s="3"/>
      <c r="B37" s="28"/>
      <c r="C37" s="58"/>
      <c r="D37" s="58"/>
      <c r="E37" s="58"/>
      <c r="F37" s="58"/>
      <c r="G37" s="58"/>
      <c r="H37" s="58"/>
      <c r="I37" s="58"/>
      <c r="J37" s="58"/>
      <c r="K37" s="58"/>
      <c r="L37" s="30"/>
      <c r="M37" s="78"/>
    </row>
    <row r="38" spans="1:13" ht="14.45" customHeight="1" x14ac:dyDescent="0.25">
      <c r="A38" s="3"/>
      <c r="B38" s="28"/>
      <c r="C38" s="58"/>
      <c r="D38" s="58"/>
      <c r="E38" s="58"/>
      <c r="F38" s="58"/>
      <c r="G38" s="58"/>
      <c r="H38" s="58"/>
      <c r="I38" s="58"/>
      <c r="J38" s="58"/>
      <c r="K38" s="58"/>
      <c r="L38" s="30"/>
      <c r="M38" s="67"/>
    </row>
    <row r="39" spans="1:13" ht="14.45" customHeight="1" x14ac:dyDescent="0.25">
      <c r="A39" s="3"/>
      <c r="B39" s="28"/>
      <c r="C39" s="58"/>
      <c r="D39" s="58"/>
      <c r="E39" s="58"/>
      <c r="F39" s="58"/>
      <c r="G39" s="58"/>
      <c r="H39" s="58"/>
      <c r="I39" s="58"/>
      <c r="J39" s="58"/>
      <c r="K39" s="58"/>
      <c r="L39" s="30"/>
      <c r="M39" s="67"/>
    </row>
    <row r="40" spans="1:13" ht="14.45" customHeight="1" x14ac:dyDescent="0.25">
      <c r="A40" s="3"/>
      <c r="B40" s="28"/>
      <c r="C40" s="58"/>
      <c r="D40" s="58"/>
      <c r="E40" s="58"/>
      <c r="F40" s="58"/>
      <c r="G40" s="58"/>
      <c r="H40" s="58"/>
      <c r="I40" s="58"/>
      <c r="J40" s="58"/>
      <c r="K40" s="58"/>
      <c r="L40" s="30"/>
      <c r="M40" s="79"/>
    </row>
    <row r="41" spans="1:13" ht="14.45" customHeight="1" x14ac:dyDescent="0.25">
      <c r="A41" s="3"/>
      <c r="B41" s="28"/>
      <c r="C41" s="58"/>
      <c r="D41" s="58"/>
      <c r="E41" s="58"/>
      <c r="F41" s="58"/>
      <c r="G41" s="58"/>
      <c r="H41" s="58"/>
      <c r="I41" s="58"/>
      <c r="J41" s="58"/>
      <c r="K41" s="58"/>
      <c r="L41" s="30"/>
      <c r="M41" s="79"/>
    </row>
    <row r="42" spans="1:13" ht="14.45" customHeight="1" x14ac:dyDescent="0.25">
      <c r="A42" s="3"/>
      <c r="B42" s="28"/>
      <c r="C42" s="58"/>
      <c r="D42" s="58"/>
      <c r="E42" s="58"/>
      <c r="F42" s="58"/>
      <c r="G42" s="58"/>
      <c r="H42" s="58"/>
      <c r="I42" s="58"/>
      <c r="J42" s="58"/>
      <c r="K42" s="58"/>
      <c r="L42" s="30"/>
      <c r="M42" s="79"/>
    </row>
    <row r="43" spans="1:13" ht="14.45" customHeight="1" x14ac:dyDescent="0.25">
      <c r="A43" s="3"/>
      <c r="B43" s="3"/>
      <c r="C43" s="58"/>
      <c r="D43" s="118"/>
      <c r="E43" s="118"/>
      <c r="F43" s="118"/>
      <c r="G43" s="118"/>
      <c r="H43" s="118"/>
      <c r="I43" s="118"/>
      <c r="J43" s="118"/>
      <c r="K43" s="118"/>
      <c r="L43" s="3"/>
      <c r="M43" s="3"/>
    </row>
    <row r="44" spans="1:13" ht="14.45" customHeight="1" x14ac:dyDescent="0.25">
      <c r="A44" s="3"/>
      <c r="B44" s="3"/>
      <c r="C44" s="58"/>
      <c r="D44" s="118"/>
      <c r="E44" s="118"/>
      <c r="F44" s="118"/>
      <c r="G44" s="118"/>
      <c r="H44" s="118"/>
      <c r="I44" s="118"/>
      <c r="J44" s="118"/>
      <c r="K44" s="118"/>
      <c r="L44" s="3"/>
      <c r="M44" s="3"/>
    </row>
    <row r="45" spans="1:13" ht="14.45" customHeight="1" x14ac:dyDescent="0.2">
      <c r="A45" s="3"/>
      <c r="B45" s="3"/>
      <c r="C45" s="48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ht="14.45" customHeight="1" x14ac:dyDescent="0.2">
      <c r="A46" s="3"/>
      <c r="B46" s="3"/>
      <c r="C46" s="48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ht="14.45" customHeight="1" x14ac:dyDescent="0.2">
      <c r="A47" s="3"/>
      <c r="B47" s="3"/>
      <c r="C47" s="48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ht="14.45" customHeight="1" x14ac:dyDescent="0.2">
      <c r="A48" s="3"/>
      <c r="B48" s="3"/>
      <c r="C48" s="48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13" ht="14.4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1:13" ht="14.4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1:13" ht="14.4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1:13" ht="14.4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1:13" ht="14.4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1:13" ht="14.4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1:13" ht="14.4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1:13" ht="14.4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1:13" ht="14.4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1:13" ht="14.4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62" spans="1:13" ht="15" customHeight="1" x14ac:dyDescent="0.25"/>
  </sheetData>
  <mergeCells count="2">
    <mergeCell ref="C12:M12"/>
    <mergeCell ref="C13:M13"/>
  </mergeCells>
  <pageMargins left="0" right="0.15748031496062992" top="0" bottom="0.23622047244094491" header="0" footer="0.23622047244094491"/>
  <pageSetup paperSize="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63F5E-E245-400C-94FD-FE3D005AD360}">
  <dimension ref="A1:M54"/>
  <sheetViews>
    <sheetView zoomScaleNormal="100" zoomScalePageLayoutView="85" workbookViewId="0"/>
  </sheetViews>
  <sheetFormatPr baseColWidth="10" defaultColWidth="8.7109375" defaultRowHeight="15" x14ac:dyDescent="0.25"/>
  <cols>
    <col min="1" max="1" width="8.42578125" style="4" customWidth="1"/>
    <col min="2" max="2" width="2.5703125" style="4" customWidth="1"/>
    <col min="3" max="3" width="7.85546875" style="4" customWidth="1"/>
    <col min="4" max="4" width="9.42578125" style="4" customWidth="1"/>
    <col min="5" max="5" width="8.5703125" style="4" customWidth="1"/>
    <col min="6" max="6" width="5.42578125" style="4" customWidth="1"/>
    <col min="7" max="7" width="8.5703125" style="4" customWidth="1"/>
    <col min="8" max="11" width="8.7109375" style="4"/>
    <col min="12" max="12" width="8" style="4" customWidth="1"/>
    <col min="13" max="13" width="8.7109375" style="4" customWidth="1"/>
    <col min="14" max="14" width="5.28515625" style="4" customWidth="1"/>
    <col min="15" max="16384" width="8.7109375" style="4"/>
  </cols>
  <sheetData>
    <row r="1" spans="1:13" ht="18.75" customHeight="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ht="18.7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spans="1:13" ht="15.75" customHeight="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1:13" ht="15.7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3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1:13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8.75" x14ac:dyDescent="0.25">
      <c r="A10" s="3"/>
      <c r="B10" s="29" t="s">
        <v>0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</row>
    <row r="11" spans="1:13" ht="22.5" customHeight="1" x14ac:dyDescent="0.25">
      <c r="A11" s="3"/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</row>
    <row r="12" spans="1:13" x14ac:dyDescent="0.25">
      <c r="A12" s="3"/>
      <c r="B12" s="28"/>
      <c r="C12" s="125" t="s">
        <v>3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</row>
    <row r="13" spans="1:13" x14ac:dyDescent="0.25">
      <c r="A13" s="3"/>
      <c r="B13" s="28"/>
      <c r="C13" s="126" t="s">
        <v>186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</row>
    <row r="14" spans="1:13" x14ac:dyDescent="0.25">
      <c r="A14" s="3"/>
      <c r="B14" s="28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 x14ac:dyDescent="0.25">
      <c r="A15" s="3"/>
      <c r="B15" s="28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 x14ac:dyDescent="0.25">
      <c r="A16" s="3"/>
      <c r="B16" s="28"/>
      <c r="C16" s="31" t="s">
        <v>1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1:13" x14ac:dyDescent="0.25">
      <c r="A17" s="3"/>
      <c r="B17" s="28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58"/>
    </row>
    <row r="18" spans="1:13" x14ac:dyDescent="0.25">
      <c r="A18" s="3"/>
      <c r="B18" s="28"/>
      <c r="C18" s="32" t="s">
        <v>4</v>
      </c>
      <c r="D18" s="30"/>
      <c r="E18" s="30"/>
      <c r="F18" s="30"/>
      <c r="G18" s="30"/>
      <c r="H18" s="30"/>
      <c r="I18" s="30"/>
      <c r="J18" s="30"/>
      <c r="K18" s="30"/>
      <c r="L18" s="30"/>
      <c r="M18" s="78" t="s">
        <v>2</v>
      </c>
    </row>
    <row r="19" spans="1:13" x14ac:dyDescent="0.25">
      <c r="A19" s="3"/>
      <c r="B19" s="28"/>
      <c r="C19" s="32" t="s">
        <v>69</v>
      </c>
      <c r="D19" s="30"/>
      <c r="E19" s="30"/>
      <c r="F19" s="30"/>
      <c r="G19" s="30"/>
      <c r="H19" s="30"/>
      <c r="I19" s="30"/>
      <c r="J19" s="30"/>
      <c r="K19" s="30"/>
      <c r="L19" s="30"/>
      <c r="M19" s="78" t="s">
        <v>75</v>
      </c>
    </row>
    <row r="20" spans="1:13" x14ac:dyDescent="0.25">
      <c r="A20" s="3"/>
      <c r="B20" s="28"/>
      <c r="C20" s="33" t="s">
        <v>71</v>
      </c>
      <c r="D20" s="30"/>
      <c r="E20" s="30"/>
      <c r="F20" s="30"/>
      <c r="G20" s="30"/>
      <c r="H20" s="30"/>
      <c r="I20" s="30"/>
      <c r="J20" s="30"/>
      <c r="K20" s="30"/>
      <c r="L20" s="30"/>
      <c r="M20" s="78" t="s">
        <v>76</v>
      </c>
    </row>
    <row r="21" spans="1:13" x14ac:dyDescent="0.25">
      <c r="A21" s="3"/>
      <c r="B21" s="28"/>
      <c r="C21" s="30" t="s">
        <v>127</v>
      </c>
      <c r="D21" s="30"/>
      <c r="E21" s="30"/>
      <c r="F21" s="30"/>
      <c r="G21" s="30"/>
      <c r="H21" s="30"/>
      <c r="I21" s="30"/>
      <c r="J21" s="30"/>
      <c r="K21" s="30"/>
      <c r="L21" s="30"/>
      <c r="M21" s="78" t="s">
        <v>77</v>
      </c>
    </row>
    <row r="22" spans="1:13" x14ac:dyDescent="0.25">
      <c r="A22" s="3"/>
      <c r="B22" s="28"/>
      <c r="C22" s="30" t="s">
        <v>128</v>
      </c>
      <c r="D22" s="30"/>
      <c r="E22" s="30"/>
      <c r="F22" s="30"/>
      <c r="G22" s="30"/>
      <c r="H22" s="30"/>
      <c r="I22" s="30"/>
      <c r="J22" s="30"/>
      <c r="K22" s="30"/>
      <c r="L22" s="30"/>
      <c r="M22" s="78" t="s">
        <v>78</v>
      </c>
    </row>
    <row r="23" spans="1:13" x14ac:dyDescent="0.25">
      <c r="A23" s="3"/>
      <c r="B23" s="28"/>
      <c r="C23" s="31" t="s">
        <v>129</v>
      </c>
      <c r="D23" s="30"/>
      <c r="E23" s="30"/>
      <c r="F23" s="30"/>
      <c r="G23" s="30"/>
      <c r="H23" s="30"/>
      <c r="I23" s="30"/>
      <c r="J23" s="30"/>
      <c r="K23" s="30"/>
      <c r="L23" s="30"/>
      <c r="M23" s="78" t="s">
        <v>79</v>
      </c>
    </row>
    <row r="24" spans="1:13" x14ac:dyDescent="0.25">
      <c r="A24" s="3"/>
      <c r="B24" s="28"/>
      <c r="C24" s="31" t="s">
        <v>72</v>
      </c>
      <c r="D24" s="30"/>
      <c r="E24" s="30"/>
      <c r="F24" s="30"/>
      <c r="G24" s="30"/>
      <c r="H24" s="30"/>
      <c r="I24" s="30"/>
      <c r="J24" s="30"/>
      <c r="K24" s="30"/>
      <c r="L24" s="30"/>
      <c r="M24" s="78" t="s">
        <v>80</v>
      </c>
    </row>
    <row r="25" spans="1:13" x14ac:dyDescent="0.25">
      <c r="A25" s="3"/>
      <c r="B25" s="28"/>
      <c r="C25" s="30" t="s">
        <v>70</v>
      </c>
      <c r="D25" s="30"/>
      <c r="E25" s="30"/>
      <c r="F25" s="30"/>
      <c r="G25" s="30"/>
      <c r="H25" s="30"/>
      <c r="I25" s="30"/>
      <c r="J25" s="30"/>
      <c r="K25" s="30"/>
      <c r="L25" s="30"/>
      <c r="M25" s="67"/>
    </row>
    <row r="26" spans="1:13" x14ac:dyDescent="0.25">
      <c r="A26" s="3"/>
      <c r="B26" s="28"/>
      <c r="C26" s="31" t="s">
        <v>130</v>
      </c>
      <c r="D26" s="30"/>
      <c r="E26" s="30"/>
      <c r="F26" s="30"/>
      <c r="G26" s="30"/>
      <c r="H26" s="30"/>
      <c r="I26" s="30"/>
      <c r="J26" s="30"/>
      <c r="K26" s="30"/>
      <c r="L26" s="30"/>
      <c r="M26" s="78" t="s">
        <v>81</v>
      </c>
    </row>
    <row r="27" spans="1:13" x14ac:dyDescent="0.25">
      <c r="A27" s="3"/>
      <c r="B27" s="28"/>
      <c r="C27" s="30" t="s">
        <v>73</v>
      </c>
      <c r="D27" s="30"/>
      <c r="E27" s="30"/>
      <c r="F27" s="30"/>
      <c r="G27" s="30"/>
      <c r="H27" s="30"/>
      <c r="I27" s="30"/>
      <c r="J27" s="30"/>
      <c r="K27" s="30"/>
      <c r="L27" s="30"/>
      <c r="M27" s="67"/>
    </row>
    <row r="28" spans="1:13" x14ac:dyDescent="0.25">
      <c r="A28" s="3"/>
      <c r="B28" s="28"/>
      <c r="C28" s="31" t="s">
        <v>132</v>
      </c>
      <c r="D28" s="30"/>
      <c r="E28" s="30"/>
      <c r="F28" s="30"/>
      <c r="G28" s="30"/>
      <c r="H28" s="30"/>
      <c r="I28" s="30"/>
      <c r="J28" s="30"/>
      <c r="K28" s="30"/>
      <c r="L28" s="30"/>
      <c r="M28" s="78" t="s">
        <v>82</v>
      </c>
    </row>
    <row r="29" spans="1:13" x14ac:dyDescent="0.25">
      <c r="A29" s="3"/>
      <c r="B29" s="28"/>
      <c r="C29" s="31" t="s">
        <v>133</v>
      </c>
      <c r="D29" s="30"/>
      <c r="E29" s="30"/>
      <c r="F29" s="30"/>
      <c r="G29" s="30"/>
      <c r="H29" s="30"/>
      <c r="I29" s="30"/>
      <c r="J29" s="30"/>
      <c r="K29" s="30"/>
      <c r="L29" s="30"/>
      <c r="M29" s="78" t="s">
        <v>83</v>
      </c>
    </row>
    <row r="30" spans="1:13" x14ac:dyDescent="0.25">
      <c r="A30" s="3"/>
      <c r="B30" s="28"/>
      <c r="C30" s="30" t="s">
        <v>74</v>
      </c>
      <c r="D30" s="30"/>
      <c r="E30" s="30"/>
      <c r="F30" s="30"/>
      <c r="G30" s="30"/>
      <c r="H30" s="30"/>
      <c r="I30" s="30"/>
      <c r="J30" s="30"/>
      <c r="K30" s="30"/>
      <c r="L30" s="30"/>
      <c r="M30" s="67"/>
    </row>
    <row r="31" spans="1:13" x14ac:dyDescent="0.25">
      <c r="A31" s="3"/>
      <c r="B31" s="3"/>
      <c r="C31" s="31" t="s">
        <v>188</v>
      </c>
      <c r="D31" s="30"/>
      <c r="E31" s="30"/>
      <c r="F31" s="30"/>
      <c r="G31" s="30"/>
      <c r="H31" s="30"/>
      <c r="I31" s="30"/>
      <c r="J31" s="30"/>
      <c r="K31" s="30"/>
      <c r="L31" s="30"/>
      <c r="M31" s="78" t="s">
        <v>131</v>
      </c>
    </row>
    <row r="32" spans="1:13" x14ac:dyDescent="0.25">
      <c r="A32" s="3"/>
      <c r="B32" s="3"/>
      <c r="C32" s="104" t="s">
        <v>187</v>
      </c>
      <c r="D32" s="30"/>
      <c r="E32" s="30"/>
      <c r="F32" s="30"/>
      <c r="G32" s="30"/>
      <c r="H32" s="30"/>
      <c r="I32" s="30"/>
      <c r="J32" s="30"/>
      <c r="K32" s="30"/>
      <c r="L32" s="30"/>
      <c r="M32" s="78" t="s">
        <v>156</v>
      </c>
    </row>
    <row r="33" spans="1:13" x14ac:dyDescent="0.25">
      <c r="A33" s="3"/>
      <c r="B33" s="3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30"/>
    </row>
    <row r="34" spans="1:13" x14ac:dyDescent="0.25">
      <c r="A34" s="3"/>
      <c r="B34" s="3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30"/>
    </row>
    <row r="35" spans="1:13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3.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6.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8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13" ht="16.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1:13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1:1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1:1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1:1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1:13" ht="15" customHeight="1" x14ac:dyDescent="0.25">
      <c r="A54" s="3"/>
      <c r="B54" s="3"/>
      <c r="C54" s="3"/>
      <c r="D54" s="3"/>
      <c r="E54" s="3"/>
      <c r="F54" s="3"/>
      <c r="G54" s="3"/>
      <c r="H54" s="127"/>
      <c r="I54" s="127"/>
      <c r="J54" s="127"/>
      <c r="K54" s="127"/>
      <c r="L54" s="127"/>
      <c r="M54" s="127"/>
    </row>
  </sheetData>
  <mergeCells count="3">
    <mergeCell ref="C12:M12"/>
    <mergeCell ref="C13:M13"/>
    <mergeCell ref="H54:M54"/>
  </mergeCells>
  <hyperlinks>
    <hyperlink ref="M18" location="'P3'!A1" display="Pág. 3" xr:uid="{68F98FAC-C5D5-4B67-98A2-BA7C6993BD47}"/>
    <hyperlink ref="M19" location="'P5'!A1" display="Pág. 5" xr:uid="{C59EC40C-DD52-4EEB-BDAB-2B43A4529350}"/>
    <hyperlink ref="M20" location="'P6'!A1" display="Pág. 6" xr:uid="{30E2EEA6-A3E6-4658-86C6-68A327C57E0A}"/>
    <hyperlink ref="M21" location="'P7'!A1" display="Pág. 7" xr:uid="{44F895E0-AA77-45DC-9406-B41D45654FB4}"/>
    <hyperlink ref="M22" location="'P8'!A1" display="Pág. 8" xr:uid="{839CEEDE-01EC-4968-8657-26E85F507DD6}"/>
    <hyperlink ref="M23" location="'P9'!A1" display="Pág. 9" xr:uid="{3AE40942-2517-4118-952B-53A8F396F024}"/>
    <hyperlink ref="M24" location="'P10'!A1" display="Pág. 10" xr:uid="{C23163CE-6166-4090-B55D-81C6C0C66608}"/>
    <hyperlink ref="M26" location="'P11'!A1" display="Pág. 11" xr:uid="{F43F3286-C25D-403F-A74A-741D1AF4B6EE}"/>
    <hyperlink ref="M28" location="'P12'!A1" display="Pág. 12" xr:uid="{E67CCE5E-3232-4DE4-9AE4-45502C6DF492}"/>
    <hyperlink ref="M29" location="'P13'!A1" display="Pág. 13" xr:uid="{76490E33-AD15-4D59-94F2-3033AB37742A}"/>
    <hyperlink ref="M31" location="'P14'!A1" display="Pág. 14" xr:uid="{F6D3440B-E720-4102-890B-5549C668F33F}"/>
    <hyperlink ref="M32" location="'P15-Anexo'!A1" display="Pág. 14" xr:uid="{CB9AB093-0DC4-463D-AE73-CCC4D5C142DE}"/>
  </hyperlinks>
  <pageMargins left="0" right="0.15748031496062992" top="0" bottom="0.23622047244094491" header="0" footer="0.23622047244094491"/>
  <pageSetup paperSize="9" scale="98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C1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40DB9-E2E6-432F-8A3F-C5A1E412EB1B}">
  <dimension ref="A1:Z231"/>
  <sheetViews>
    <sheetView zoomScaleNormal="100" workbookViewId="0">
      <pane xSplit="1" ySplit="12" topLeftCell="B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2.425781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140625" style="7" customWidth="1"/>
    <col min="6" max="6" width="20.28515625" style="7" customWidth="1"/>
    <col min="7" max="9" width="7.5703125" style="7" bestFit="1" customWidth="1"/>
    <col min="10" max="10" width="7.42578125" style="7" bestFit="1" customWidth="1"/>
    <col min="11" max="18" width="7.5703125" style="7" bestFit="1" customWidth="1"/>
    <col min="19" max="19" width="9.140625" style="7" bestFit="1" customWidth="1"/>
    <col min="20" max="21" width="5.28515625" style="7" customWidth="1"/>
    <col min="22" max="16384" width="8.7109375" style="7"/>
  </cols>
  <sheetData>
    <row r="1" spans="1:24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V1" s="19"/>
      <c r="W1" s="19"/>
    </row>
    <row r="2" spans="1:24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19"/>
      <c r="W2" s="19"/>
    </row>
    <row r="3" spans="1:24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V3" s="19"/>
      <c r="W3" s="19"/>
    </row>
    <row r="4" spans="1:24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X4" s="18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</row>
    <row r="6" spans="1:24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9"/>
    </row>
    <row r="7" spans="1:24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4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</row>
    <row r="9" spans="1:24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4" ht="18.75" customHeight="1" x14ac:dyDescent="0.25">
      <c r="A10" s="5"/>
      <c r="B10" s="37" t="s">
        <v>142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9"/>
      <c r="T10" s="26"/>
    </row>
    <row r="11" spans="1:24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6"/>
    </row>
    <row r="12" spans="1:24" x14ac:dyDescent="0.25">
      <c r="A12" s="5"/>
      <c r="B12" s="63" t="s">
        <v>6</v>
      </c>
      <c r="C12" s="82"/>
      <c r="D12" s="82"/>
      <c r="E12" s="82"/>
      <c r="F12" s="83" t="s">
        <v>7</v>
      </c>
      <c r="G12" s="84" t="s">
        <v>8</v>
      </c>
      <c r="H12" s="84" t="s">
        <v>66</v>
      </c>
      <c r="I12" s="84" t="s">
        <v>67</v>
      </c>
      <c r="J12" s="84" t="s">
        <v>68</v>
      </c>
      <c r="K12" s="84" t="s">
        <v>84</v>
      </c>
      <c r="L12" s="84" t="s">
        <v>85</v>
      </c>
      <c r="M12" s="84" t="s">
        <v>86</v>
      </c>
      <c r="N12" s="84" t="s">
        <v>87</v>
      </c>
      <c r="O12" s="84" t="s">
        <v>88</v>
      </c>
      <c r="P12" s="84" t="s">
        <v>89</v>
      </c>
      <c r="Q12" s="84" t="s">
        <v>90</v>
      </c>
      <c r="R12" s="84" t="s">
        <v>91</v>
      </c>
      <c r="S12" s="85" t="s">
        <v>9</v>
      </c>
      <c r="T12" s="27"/>
    </row>
    <row r="13" spans="1:24" ht="12.95" customHeight="1" x14ac:dyDescent="0.25">
      <c r="A13" s="5"/>
      <c r="B13" s="43" t="s">
        <v>10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4"/>
    </row>
    <row r="14" spans="1:24" ht="12.95" customHeight="1" x14ac:dyDescent="0.25">
      <c r="A14" s="5"/>
      <c r="B14" s="42" t="s">
        <v>11</v>
      </c>
      <c r="C14" s="42"/>
      <c r="D14" s="42"/>
      <c r="E14" s="42"/>
      <c r="F14" s="56" t="s">
        <v>10</v>
      </c>
      <c r="G14" s="36">
        <v>10480</v>
      </c>
      <c r="H14" s="36">
        <v>15489</v>
      </c>
      <c r="I14" s="36">
        <v>17696</v>
      </c>
      <c r="J14" s="36">
        <v>27740</v>
      </c>
      <c r="K14" s="36">
        <v>20639</v>
      </c>
      <c r="L14" s="36">
        <v>17139</v>
      </c>
      <c r="M14" s="36">
        <v>18615</v>
      </c>
      <c r="N14" s="36">
        <v>30545</v>
      </c>
      <c r="O14" s="36">
        <v>21834</v>
      </c>
      <c r="P14" s="36">
        <v>20806</v>
      </c>
      <c r="Q14" s="36">
        <v>13715</v>
      </c>
      <c r="R14" s="36">
        <v>15774</v>
      </c>
      <c r="S14" s="41">
        <f>SUM(G14:R14)</f>
        <v>230472</v>
      </c>
      <c r="T14" s="23"/>
    </row>
    <row r="15" spans="1:24" ht="12.95" customHeight="1" x14ac:dyDescent="0.25">
      <c r="A15" s="5"/>
      <c r="B15" s="42" t="s">
        <v>12</v>
      </c>
      <c r="C15" s="42"/>
      <c r="D15" s="42"/>
      <c r="E15" s="42"/>
      <c r="F15" s="56" t="s">
        <v>10</v>
      </c>
      <c r="G15" s="36">
        <v>395</v>
      </c>
      <c r="H15" s="36">
        <v>517</v>
      </c>
      <c r="I15" s="36">
        <v>508</v>
      </c>
      <c r="J15" s="36">
        <v>416</v>
      </c>
      <c r="K15" s="36">
        <v>366</v>
      </c>
      <c r="L15" s="36">
        <v>276</v>
      </c>
      <c r="M15" s="36">
        <v>233</v>
      </c>
      <c r="N15" s="36">
        <v>210</v>
      </c>
      <c r="O15" s="36">
        <v>198</v>
      </c>
      <c r="P15" s="36">
        <v>303</v>
      </c>
      <c r="Q15" s="36">
        <v>471</v>
      </c>
      <c r="R15" s="36">
        <v>333</v>
      </c>
      <c r="S15" s="41">
        <f t="shared" ref="S15:S53" si="0">SUM(G15:R15)</f>
        <v>4226</v>
      </c>
      <c r="T15" s="23"/>
    </row>
    <row r="16" spans="1:24" ht="12.95" customHeight="1" x14ac:dyDescent="0.25">
      <c r="A16" s="5"/>
      <c r="B16" s="42" t="s">
        <v>13</v>
      </c>
      <c r="C16" s="42"/>
      <c r="D16" s="42"/>
      <c r="E16" s="42"/>
      <c r="F16" s="56" t="s">
        <v>14</v>
      </c>
      <c r="G16" s="36">
        <v>164</v>
      </c>
      <c r="H16" s="36">
        <v>194</v>
      </c>
      <c r="I16" s="36">
        <v>122</v>
      </c>
      <c r="J16" s="36">
        <v>213</v>
      </c>
      <c r="K16" s="36">
        <v>93</v>
      </c>
      <c r="L16" s="36">
        <v>74</v>
      </c>
      <c r="M16" s="36">
        <v>125</v>
      </c>
      <c r="N16" s="36">
        <v>259</v>
      </c>
      <c r="O16" s="36">
        <v>137</v>
      </c>
      <c r="P16" s="36">
        <v>149</v>
      </c>
      <c r="Q16" s="36">
        <v>141</v>
      </c>
      <c r="R16" s="36">
        <v>305</v>
      </c>
      <c r="S16" s="41">
        <f t="shared" si="0"/>
        <v>1976</v>
      </c>
      <c r="T16" s="23"/>
    </row>
    <row r="17" spans="1:20" ht="12.95" customHeight="1" x14ac:dyDescent="0.25">
      <c r="A17" s="5"/>
      <c r="B17" s="42" t="s">
        <v>15</v>
      </c>
      <c r="C17" s="42"/>
      <c r="D17" s="42"/>
      <c r="E17" s="42"/>
      <c r="F17" s="56" t="s">
        <v>16</v>
      </c>
      <c r="G17" s="36">
        <v>637</v>
      </c>
      <c r="H17" s="36">
        <v>1016</v>
      </c>
      <c r="I17" s="36">
        <v>1869</v>
      </c>
      <c r="J17" s="36">
        <v>1901</v>
      </c>
      <c r="K17" s="36">
        <v>1266</v>
      </c>
      <c r="L17" s="36">
        <v>580</v>
      </c>
      <c r="M17" s="36">
        <v>248</v>
      </c>
      <c r="N17" s="36">
        <v>411</v>
      </c>
      <c r="O17" s="36">
        <v>512</v>
      </c>
      <c r="P17" s="36">
        <v>1172</v>
      </c>
      <c r="Q17" s="36">
        <v>1152</v>
      </c>
      <c r="R17" s="36">
        <v>877</v>
      </c>
      <c r="S17" s="41">
        <f t="shared" si="0"/>
        <v>11641</v>
      </c>
      <c r="T17" s="23"/>
    </row>
    <row r="18" spans="1:20" ht="12.95" customHeight="1" x14ac:dyDescent="0.25">
      <c r="A18" s="5"/>
      <c r="B18" s="42" t="s">
        <v>17</v>
      </c>
      <c r="C18" s="42"/>
      <c r="D18" s="42"/>
      <c r="E18" s="42"/>
      <c r="F18" s="56" t="s">
        <v>18</v>
      </c>
      <c r="G18" s="36">
        <v>1697</v>
      </c>
      <c r="H18" s="36">
        <v>2869</v>
      </c>
      <c r="I18" s="36">
        <v>1918</v>
      </c>
      <c r="J18" s="36">
        <v>3683</v>
      </c>
      <c r="K18" s="36">
        <v>2014</v>
      </c>
      <c r="L18" s="36">
        <v>2234</v>
      </c>
      <c r="M18" s="36">
        <v>2813</v>
      </c>
      <c r="N18" s="36">
        <v>3939</v>
      </c>
      <c r="O18" s="36">
        <v>2305</v>
      </c>
      <c r="P18" s="36">
        <v>2917</v>
      </c>
      <c r="Q18" s="36">
        <v>2960</v>
      </c>
      <c r="R18" s="36">
        <v>2839</v>
      </c>
      <c r="S18" s="41">
        <f t="shared" si="0"/>
        <v>32188</v>
      </c>
      <c r="T18" s="23"/>
    </row>
    <row r="19" spans="1:20" ht="12.95" customHeight="1" x14ac:dyDescent="0.25">
      <c r="A19" s="5"/>
      <c r="B19" s="43" t="s">
        <v>19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4"/>
    </row>
    <row r="20" spans="1:20" ht="12.95" customHeight="1" x14ac:dyDescent="0.25">
      <c r="A20" s="5"/>
      <c r="B20" s="42" t="s">
        <v>20</v>
      </c>
      <c r="C20" s="42"/>
      <c r="D20" s="42"/>
      <c r="E20" s="42"/>
      <c r="F20" s="56" t="s">
        <v>21</v>
      </c>
      <c r="G20" s="36">
        <v>3848</v>
      </c>
      <c r="H20" s="36">
        <v>4814</v>
      </c>
      <c r="I20" s="36">
        <v>8993</v>
      </c>
      <c r="J20" s="36">
        <v>18810</v>
      </c>
      <c r="K20" s="36">
        <v>13866</v>
      </c>
      <c r="L20" s="36">
        <v>15193</v>
      </c>
      <c r="M20" s="36">
        <v>16198</v>
      </c>
      <c r="N20" s="36">
        <v>18710</v>
      </c>
      <c r="O20" s="36">
        <v>15541</v>
      </c>
      <c r="P20" s="36">
        <v>13924</v>
      </c>
      <c r="Q20" s="36">
        <v>5925</v>
      </c>
      <c r="R20" s="36">
        <v>5063</v>
      </c>
      <c r="S20" s="41">
        <f t="shared" si="0"/>
        <v>140885</v>
      </c>
      <c r="T20" s="23"/>
    </row>
    <row r="21" spans="1:20" ht="12.95" customHeight="1" x14ac:dyDescent="0.25">
      <c r="A21" s="5"/>
      <c r="B21" s="42" t="s">
        <v>22</v>
      </c>
      <c r="C21" s="42"/>
      <c r="D21" s="42"/>
      <c r="E21" s="42"/>
      <c r="F21" s="56" t="s">
        <v>19</v>
      </c>
      <c r="G21" s="36">
        <v>705</v>
      </c>
      <c r="H21" s="36">
        <v>770</v>
      </c>
      <c r="I21" s="36">
        <v>949</v>
      </c>
      <c r="J21" s="36">
        <v>1307</v>
      </c>
      <c r="K21" s="36">
        <v>1058</v>
      </c>
      <c r="L21" s="36">
        <v>943</v>
      </c>
      <c r="M21" s="36">
        <v>1456</v>
      </c>
      <c r="N21" s="36">
        <v>1948</v>
      </c>
      <c r="O21" s="36">
        <v>1330</v>
      </c>
      <c r="P21" s="36">
        <v>1336</v>
      </c>
      <c r="Q21" s="36">
        <v>1245</v>
      </c>
      <c r="R21" s="36">
        <v>940</v>
      </c>
      <c r="S21" s="41">
        <f t="shared" si="0"/>
        <v>13987</v>
      </c>
      <c r="T21" s="23"/>
    </row>
    <row r="22" spans="1:20" ht="12.95" customHeight="1" x14ac:dyDescent="0.25">
      <c r="A22" s="5"/>
      <c r="B22" s="42" t="s">
        <v>23</v>
      </c>
      <c r="C22" s="42"/>
      <c r="D22" s="42"/>
      <c r="E22" s="42"/>
      <c r="F22" s="56" t="s">
        <v>19</v>
      </c>
      <c r="G22" s="36">
        <v>6651</v>
      </c>
      <c r="H22" s="36">
        <v>6100</v>
      </c>
      <c r="I22" s="36">
        <v>10287</v>
      </c>
      <c r="J22" s="36">
        <v>14425</v>
      </c>
      <c r="K22" s="36">
        <v>14167</v>
      </c>
      <c r="L22" s="36">
        <v>11921</v>
      </c>
      <c r="M22" s="36">
        <v>16800</v>
      </c>
      <c r="N22" s="36">
        <v>21362</v>
      </c>
      <c r="O22" s="36">
        <v>18468</v>
      </c>
      <c r="P22" s="36">
        <v>18143</v>
      </c>
      <c r="Q22" s="36">
        <v>13483</v>
      </c>
      <c r="R22" s="36">
        <v>10815</v>
      </c>
      <c r="S22" s="41">
        <f t="shared" si="0"/>
        <v>162622</v>
      </c>
      <c r="T22" s="23"/>
    </row>
    <row r="23" spans="1:20" ht="12.95" customHeight="1" x14ac:dyDescent="0.25">
      <c r="A23" s="5"/>
      <c r="B23" s="42" t="s">
        <v>24</v>
      </c>
      <c r="C23" s="42"/>
      <c r="D23" s="42"/>
      <c r="E23" s="42"/>
      <c r="F23" s="56" t="s">
        <v>25</v>
      </c>
      <c r="G23" s="36">
        <v>248</v>
      </c>
      <c r="H23" s="36">
        <v>361</v>
      </c>
      <c r="I23" s="36">
        <v>256</v>
      </c>
      <c r="J23" s="36">
        <v>365</v>
      </c>
      <c r="K23" s="36">
        <v>515</v>
      </c>
      <c r="L23" s="36">
        <v>194</v>
      </c>
      <c r="M23" s="36">
        <v>200</v>
      </c>
      <c r="N23" s="36">
        <v>248</v>
      </c>
      <c r="O23" s="36">
        <v>293</v>
      </c>
      <c r="P23" s="36">
        <v>233</v>
      </c>
      <c r="Q23" s="36">
        <v>576</v>
      </c>
      <c r="R23" s="36">
        <v>457</v>
      </c>
      <c r="S23" s="41">
        <f t="shared" si="0"/>
        <v>3946</v>
      </c>
      <c r="T23" s="23"/>
    </row>
    <row r="24" spans="1:20" ht="12.95" customHeight="1" x14ac:dyDescent="0.25">
      <c r="A24" s="5"/>
      <c r="B24" s="42" t="s">
        <v>26</v>
      </c>
      <c r="C24" s="42"/>
      <c r="D24" s="42"/>
      <c r="E24" s="42"/>
      <c r="F24" s="56" t="s">
        <v>27</v>
      </c>
      <c r="G24" s="36">
        <v>391</v>
      </c>
      <c r="H24" s="36">
        <v>588</v>
      </c>
      <c r="I24" s="36">
        <v>427</v>
      </c>
      <c r="J24" s="36">
        <v>1012</v>
      </c>
      <c r="K24" s="36">
        <v>1040</v>
      </c>
      <c r="L24" s="36">
        <v>459</v>
      </c>
      <c r="M24" s="36">
        <v>502</v>
      </c>
      <c r="N24" s="36">
        <v>403</v>
      </c>
      <c r="O24" s="36">
        <v>555</v>
      </c>
      <c r="P24" s="36">
        <v>470</v>
      </c>
      <c r="Q24" s="36">
        <v>496</v>
      </c>
      <c r="R24" s="36">
        <v>293</v>
      </c>
      <c r="S24" s="41">
        <f t="shared" si="0"/>
        <v>6636</v>
      </c>
      <c r="T24" s="23"/>
    </row>
    <row r="25" spans="1:20" ht="12.95" customHeight="1" x14ac:dyDescent="0.25">
      <c r="A25" s="5"/>
      <c r="B25" s="43" t="s">
        <v>28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4"/>
    </row>
    <row r="26" spans="1:20" ht="12.95" customHeight="1" x14ac:dyDescent="0.25">
      <c r="A26" s="5"/>
      <c r="B26" s="42" t="s">
        <v>29</v>
      </c>
      <c r="C26" s="42"/>
      <c r="D26" s="42"/>
      <c r="E26" s="42"/>
      <c r="F26" s="56" t="s">
        <v>28</v>
      </c>
      <c r="G26" s="36">
        <v>14546</v>
      </c>
      <c r="H26" s="36">
        <v>19185</v>
      </c>
      <c r="I26" s="36">
        <v>23041</v>
      </c>
      <c r="J26" s="36">
        <v>28226</v>
      </c>
      <c r="K26" s="36">
        <v>19849</v>
      </c>
      <c r="L26" s="36">
        <v>12087</v>
      </c>
      <c r="M26" s="36">
        <v>7555</v>
      </c>
      <c r="N26" s="36">
        <v>12186</v>
      </c>
      <c r="O26" s="36">
        <v>14059</v>
      </c>
      <c r="P26" s="36">
        <v>21704</v>
      </c>
      <c r="Q26" s="36">
        <v>19348</v>
      </c>
      <c r="R26" s="36">
        <v>23978</v>
      </c>
      <c r="S26" s="41">
        <f t="shared" si="0"/>
        <v>215764</v>
      </c>
      <c r="T26" s="23"/>
    </row>
    <row r="27" spans="1:20" ht="12.95" customHeight="1" x14ac:dyDescent="0.25">
      <c r="A27" s="5"/>
      <c r="B27" s="42" t="s">
        <v>189</v>
      </c>
      <c r="C27" s="42"/>
      <c r="D27" s="42"/>
      <c r="E27" s="42"/>
      <c r="F27" s="56" t="s">
        <v>190</v>
      </c>
      <c r="G27" s="36">
        <v>0</v>
      </c>
      <c r="H27" s="36">
        <v>0</v>
      </c>
      <c r="I27" s="36">
        <v>0</v>
      </c>
      <c r="J27" s="36">
        <v>205</v>
      </c>
      <c r="K27" s="36">
        <v>388</v>
      </c>
      <c r="L27" s="36">
        <v>337</v>
      </c>
      <c r="M27" s="36">
        <v>236</v>
      </c>
      <c r="N27" s="36">
        <v>721</v>
      </c>
      <c r="O27" s="36">
        <v>411</v>
      </c>
      <c r="P27" s="36">
        <v>617</v>
      </c>
      <c r="Q27" s="36">
        <v>403</v>
      </c>
      <c r="R27" s="36">
        <v>571</v>
      </c>
      <c r="S27" s="41">
        <f t="shared" si="0"/>
        <v>3889</v>
      </c>
      <c r="T27" s="23"/>
    </row>
    <row r="28" spans="1:20" ht="12.95" customHeight="1" x14ac:dyDescent="0.25">
      <c r="A28" s="5"/>
      <c r="B28" s="42" t="s">
        <v>30</v>
      </c>
      <c r="C28" s="42"/>
      <c r="D28" s="42"/>
      <c r="E28" s="42"/>
      <c r="F28" s="56" t="s">
        <v>28</v>
      </c>
      <c r="G28" s="36">
        <v>27800</v>
      </c>
      <c r="H28" s="36">
        <v>33575</v>
      </c>
      <c r="I28" s="36">
        <v>48650</v>
      </c>
      <c r="J28" s="36">
        <v>61150</v>
      </c>
      <c r="K28" s="36">
        <v>60825</v>
      </c>
      <c r="L28" s="36">
        <v>34350</v>
      </c>
      <c r="M28" s="36">
        <v>20050</v>
      </c>
      <c r="N28" s="36">
        <v>22350</v>
      </c>
      <c r="O28" s="36">
        <v>43200</v>
      </c>
      <c r="P28" s="36">
        <v>59000</v>
      </c>
      <c r="Q28" s="36">
        <v>44850</v>
      </c>
      <c r="R28" s="36">
        <v>43300</v>
      </c>
      <c r="S28" s="41">
        <f t="shared" si="0"/>
        <v>499100</v>
      </c>
      <c r="T28" s="23"/>
    </row>
    <row r="29" spans="1:20" ht="12.95" customHeight="1" x14ac:dyDescent="0.25">
      <c r="A29" s="5"/>
      <c r="B29" s="43" t="s">
        <v>31</v>
      </c>
      <c r="C29" s="43"/>
      <c r="D29" s="43"/>
      <c r="E29" s="43"/>
      <c r="F29" s="57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22"/>
    </row>
    <row r="30" spans="1:20" ht="12.95" customHeight="1" x14ac:dyDescent="0.25">
      <c r="A30" s="5"/>
      <c r="B30" s="42" t="s">
        <v>93</v>
      </c>
      <c r="C30" s="42"/>
      <c r="D30" s="42"/>
      <c r="E30" s="42"/>
      <c r="F30" s="56" t="s">
        <v>31</v>
      </c>
      <c r="G30" s="36">
        <v>150640</v>
      </c>
      <c r="H30" s="36">
        <v>167329</v>
      </c>
      <c r="I30" s="36">
        <v>206039</v>
      </c>
      <c r="J30" s="36">
        <v>264020</v>
      </c>
      <c r="K30" s="36">
        <v>269738</v>
      </c>
      <c r="L30" s="36">
        <v>245712</v>
      </c>
      <c r="M30" s="36">
        <v>224812</v>
      </c>
      <c r="N30" s="36">
        <v>251465</v>
      </c>
      <c r="O30" s="36">
        <v>250020</v>
      </c>
      <c r="P30" s="36">
        <v>214891</v>
      </c>
      <c r="Q30" s="36">
        <v>192610</v>
      </c>
      <c r="R30" s="36">
        <v>175453</v>
      </c>
      <c r="S30" s="41">
        <f t="shared" si="0"/>
        <v>2612729</v>
      </c>
      <c r="T30" s="23"/>
    </row>
    <row r="31" spans="1:20" ht="12.95" customHeight="1" x14ac:dyDescent="0.25">
      <c r="A31" s="5"/>
      <c r="B31" s="42" t="s">
        <v>32</v>
      </c>
      <c r="C31" s="42"/>
      <c r="D31" s="42"/>
      <c r="E31" s="42"/>
      <c r="F31" s="56" t="s">
        <v>33</v>
      </c>
      <c r="G31" s="36">
        <v>291</v>
      </c>
      <c r="H31" s="36">
        <v>559</v>
      </c>
      <c r="I31" s="36">
        <v>569</v>
      </c>
      <c r="J31" s="36">
        <v>959</v>
      </c>
      <c r="K31" s="36">
        <v>614</v>
      </c>
      <c r="L31" s="36">
        <v>645</v>
      </c>
      <c r="M31" s="36">
        <v>412</v>
      </c>
      <c r="N31" s="36">
        <v>766</v>
      </c>
      <c r="O31" s="36">
        <v>871</v>
      </c>
      <c r="P31" s="36">
        <v>866</v>
      </c>
      <c r="Q31" s="36">
        <v>957</v>
      </c>
      <c r="R31" s="36">
        <v>748</v>
      </c>
      <c r="S31" s="41">
        <f t="shared" si="0"/>
        <v>8257</v>
      </c>
      <c r="T31" s="23"/>
    </row>
    <row r="32" spans="1:20" ht="12.95" customHeight="1" x14ac:dyDescent="0.25">
      <c r="A32" s="5"/>
      <c r="B32" s="42" t="s">
        <v>34</v>
      </c>
      <c r="C32" s="42"/>
      <c r="D32" s="42"/>
      <c r="E32" s="42"/>
      <c r="F32" s="56" t="s">
        <v>35</v>
      </c>
      <c r="G32" s="36">
        <v>87</v>
      </c>
      <c r="H32" s="36">
        <v>314</v>
      </c>
      <c r="I32" s="36">
        <v>477</v>
      </c>
      <c r="J32" s="36">
        <v>684</v>
      </c>
      <c r="K32" s="36">
        <v>224</v>
      </c>
      <c r="L32" s="36">
        <v>282</v>
      </c>
      <c r="M32" s="36">
        <v>132</v>
      </c>
      <c r="N32" s="36">
        <v>249</v>
      </c>
      <c r="O32" s="36">
        <v>169</v>
      </c>
      <c r="P32" s="36">
        <v>477</v>
      </c>
      <c r="Q32" s="36">
        <v>431</v>
      </c>
      <c r="R32" s="36">
        <v>393</v>
      </c>
      <c r="S32" s="41">
        <f t="shared" si="0"/>
        <v>3919</v>
      </c>
      <c r="T32" s="23"/>
    </row>
    <row r="33" spans="1:20" ht="12.95" customHeight="1" x14ac:dyDescent="0.25">
      <c r="A33" s="5"/>
      <c r="B33" s="42" t="s">
        <v>36</v>
      </c>
      <c r="C33" s="42"/>
      <c r="D33" s="42"/>
      <c r="E33" s="42"/>
      <c r="F33" s="56" t="s">
        <v>35</v>
      </c>
      <c r="G33" s="36">
        <v>65</v>
      </c>
      <c r="H33" s="36">
        <v>168</v>
      </c>
      <c r="I33" s="36">
        <v>337</v>
      </c>
      <c r="J33" s="36">
        <v>271</v>
      </c>
      <c r="K33" s="36">
        <v>142</v>
      </c>
      <c r="L33" s="36">
        <v>31</v>
      </c>
      <c r="M33" s="36">
        <v>154</v>
      </c>
      <c r="N33" s="36">
        <v>73</v>
      </c>
      <c r="O33" s="36">
        <v>47</v>
      </c>
      <c r="P33" s="36">
        <v>158</v>
      </c>
      <c r="Q33" s="36">
        <v>445</v>
      </c>
      <c r="R33" s="36">
        <v>179</v>
      </c>
      <c r="S33" s="41">
        <f t="shared" si="0"/>
        <v>2070</v>
      </c>
      <c r="T33" s="23"/>
    </row>
    <row r="34" spans="1:20" ht="12.95" customHeight="1" x14ac:dyDescent="0.25">
      <c r="A34" s="5"/>
      <c r="B34" s="42" t="s">
        <v>37</v>
      </c>
      <c r="C34" s="42"/>
      <c r="D34" s="42"/>
      <c r="E34" s="42"/>
      <c r="F34" s="56" t="s">
        <v>31</v>
      </c>
      <c r="G34" s="36">
        <v>5810</v>
      </c>
      <c r="H34" s="36">
        <v>7546</v>
      </c>
      <c r="I34" s="36">
        <v>9315</v>
      </c>
      <c r="J34" s="36">
        <v>15179</v>
      </c>
      <c r="K34" s="36">
        <v>11533</v>
      </c>
      <c r="L34" s="36">
        <v>6989</v>
      </c>
      <c r="M34" s="36">
        <v>6012</v>
      </c>
      <c r="N34" s="36">
        <v>8753</v>
      </c>
      <c r="O34" s="36">
        <v>9209</v>
      </c>
      <c r="P34" s="36">
        <v>12221</v>
      </c>
      <c r="Q34" s="36">
        <v>9216</v>
      </c>
      <c r="R34" s="36">
        <v>8926</v>
      </c>
      <c r="S34" s="41">
        <f t="shared" si="0"/>
        <v>110709</v>
      </c>
      <c r="T34" s="23"/>
    </row>
    <row r="35" spans="1:20" ht="12.95" customHeight="1" x14ac:dyDescent="0.25">
      <c r="A35" s="5"/>
      <c r="B35" s="42" t="s">
        <v>38</v>
      </c>
      <c r="C35" s="42"/>
      <c r="D35" s="42"/>
      <c r="E35" s="42"/>
      <c r="F35" s="56" t="s">
        <v>31</v>
      </c>
      <c r="G35" s="36">
        <v>3273</v>
      </c>
      <c r="H35" s="36">
        <v>4026</v>
      </c>
      <c r="I35" s="36">
        <v>5136</v>
      </c>
      <c r="J35" s="36">
        <v>8594</v>
      </c>
      <c r="K35" s="36">
        <v>6515</v>
      </c>
      <c r="L35" s="36">
        <v>3796</v>
      </c>
      <c r="M35" s="36">
        <v>3204</v>
      </c>
      <c r="N35" s="36">
        <v>5075</v>
      </c>
      <c r="O35" s="36">
        <v>5191</v>
      </c>
      <c r="P35" s="36">
        <v>7405</v>
      </c>
      <c r="Q35" s="36">
        <v>5395</v>
      </c>
      <c r="R35" s="36">
        <v>5871</v>
      </c>
      <c r="S35" s="41">
        <f t="shared" si="0"/>
        <v>63481</v>
      </c>
      <c r="T35" s="23"/>
    </row>
    <row r="36" spans="1:20" ht="12.95" customHeight="1" x14ac:dyDescent="0.25">
      <c r="A36" s="5"/>
      <c r="B36" s="43" t="s">
        <v>39</v>
      </c>
      <c r="C36" s="43"/>
      <c r="D36" s="43"/>
      <c r="E36" s="43"/>
      <c r="F36" s="57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22"/>
    </row>
    <row r="37" spans="1:20" ht="12.95" customHeight="1" x14ac:dyDescent="0.25">
      <c r="A37" s="5"/>
      <c r="B37" s="42" t="s">
        <v>40</v>
      </c>
      <c r="C37" s="42"/>
      <c r="D37" s="42"/>
      <c r="E37" s="42"/>
      <c r="F37" s="56" t="s">
        <v>41</v>
      </c>
      <c r="G37" s="36">
        <v>461</v>
      </c>
      <c r="H37" s="36">
        <v>598</v>
      </c>
      <c r="I37" s="36">
        <v>513</v>
      </c>
      <c r="J37" s="36">
        <v>838</v>
      </c>
      <c r="K37" s="36">
        <v>160</v>
      </c>
      <c r="L37" s="36">
        <v>521</v>
      </c>
      <c r="M37" s="36">
        <v>528</v>
      </c>
      <c r="N37" s="36">
        <v>226</v>
      </c>
      <c r="O37" s="36">
        <v>199</v>
      </c>
      <c r="P37" s="36">
        <v>300</v>
      </c>
      <c r="Q37" s="36">
        <v>615</v>
      </c>
      <c r="R37" s="36">
        <v>573</v>
      </c>
      <c r="S37" s="41">
        <f t="shared" si="0"/>
        <v>5532</v>
      </c>
      <c r="T37" s="23"/>
    </row>
    <row r="38" spans="1:20" ht="12.95" customHeight="1" x14ac:dyDescent="0.25">
      <c r="A38" s="5"/>
      <c r="B38" s="42" t="s">
        <v>42</v>
      </c>
      <c r="C38" s="42"/>
      <c r="D38" s="42"/>
      <c r="E38" s="42"/>
      <c r="F38" s="56" t="s">
        <v>43</v>
      </c>
      <c r="G38" s="36">
        <v>484</v>
      </c>
      <c r="H38" s="36">
        <v>816</v>
      </c>
      <c r="I38" s="36">
        <v>934</v>
      </c>
      <c r="J38" s="36">
        <v>958</v>
      </c>
      <c r="K38" s="36">
        <v>578</v>
      </c>
      <c r="L38" s="36">
        <v>340</v>
      </c>
      <c r="M38" s="36">
        <v>433</v>
      </c>
      <c r="N38" s="36">
        <v>1404</v>
      </c>
      <c r="O38" s="36">
        <v>746</v>
      </c>
      <c r="P38" s="36">
        <v>739</v>
      </c>
      <c r="Q38" s="36">
        <v>977</v>
      </c>
      <c r="R38" s="36">
        <v>984</v>
      </c>
      <c r="S38" s="41">
        <f t="shared" si="0"/>
        <v>9393</v>
      </c>
      <c r="T38" s="23"/>
    </row>
    <row r="39" spans="1:20" ht="12.95" customHeight="1" x14ac:dyDescent="0.25">
      <c r="A39" s="5"/>
      <c r="B39" s="43" t="s">
        <v>44</v>
      </c>
      <c r="C39" s="43"/>
      <c r="D39" s="43"/>
      <c r="E39" s="43"/>
      <c r="F39" s="57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22"/>
    </row>
    <row r="40" spans="1:20" ht="12.95" customHeight="1" x14ac:dyDescent="0.25">
      <c r="A40" s="5"/>
      <c r="B40" s="42" t="s">
        <v>45</v>
      </c>
      <c r="C40" s="42"/>
      <c r="D40" s="42"/>
      <c r="E40" s="42"/>
      <c r="F40" s="56" t="s">
        <v>46</v>
      </c>
      <c r="G40" s="36">
        <v>1383</v>
      </c>
      <c r="H40" s="36">
        <v>2139</v>
      </c>
      <c r="I40" s="36">
        <v>3150</v>
      </c>
      <c r="J40" s="36">
        <v>3227</v>
      </c>
      <c r="K40" s="36">
        <v>4153</v>
      </c>
      <c r="L40" s="36">
        <v>1487</v>
      </c>
      <c r="M40" s="36">
        <v>869</v>
      </c>
      <c r="N40" s="36">
        <v>1881</v>
      </c>
      <c r="O40" s="36">
        <v>2232</v>
      </c>
      <c r="P40" s="36">
        <v>4000</v>
      </c>
      <c r="Q40" s="36">
        <v>2979</v>
      </c>
      <c r="R40" s="36">
        <v>2105</v>
      </c>
      <c r="S40" s="41">
        <f t="shared" si="0"/>
        <v>29605</v>
      </c>
      <c r="T40" s="23"/>
    </row>
    <row r="41" spans="1:20" ht="12.95" customHeight="1" x14ac:dyDescent="0.25">
      <c r="A41" s="5"/>
      <c r="B41" s="42" t="s">
        <v>47</v>
      </c>
      <c r="C41" s="42"/>
      <c r="D41" s="42"/>
      <c r="E41" s="42"/>
      <c r="F41" s="56" t="s">
        <v>44</v>
      </c>
      <c r="G41" s="36">
        <v>356</v>
      </c>
      <c r="H41" s="36">
        <v>247</v>
      </c>
      <c r="I41" s="36">
        <v>626</v>
      </c>
      <c r="J41" s="36">
        <v>1146</v>
      </c>
      <c r="K41" s="36">
        <v>338</v>
      </c>
      <c r="L41" s="36">
        <v>242</v>
      </c>
      <c r="M41" s="36">
        <v>51</v>
      </c>
      <c r="N41" s="36">
        <v>71</v>
      </c>
      <c r="O41" s="36">
        <v>286</v>
      </c>
      <c r="P41" s="36">
        <v>245</v>
      </c>
      <c r="Q41" s="36">
        <v>365</v>
      </c>
      <c r="R41" s="36">
        <v>342</v>
      </c>
      <c r="S41" s="41">
        <f t="shared" si="0"/>
        <v>4315</v>
      </c>
      <c r="T41" s="23"/>
    </row>
    <row r="42" spans="1:20" ht="12.95" customHeight="1" x14ac:dyDescent="0.25">
      <c r="A42" s="5"/>
      <c r="B42" s="43" t="s">
        <v>48</v>
      </c>
      <c r="C42" s="43"/>
      <c r="D42" s="43"/>
      <c r="E42" s="43"/>
      <c r="F42" s="57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22"/>
    </row>
    <row r="43" spans="1:20" ht="12.95" customHeight="1" x14ac:dyDescent="0.25">
      <c r="A43" s="5"/>
      <c r="B43" s="42" t="s">
        <v>49</v>
      </c>
      <c r="C43" s="42"/>
      <c r="D43" s="42"/>
      <c r="E43" s="42"/>
      <c r="F43" s="56" t="s">
        <v>50</v>
      </c>
      <c r="G43" s="36">
        <v>9490</v>
      </c>
      <c r="H43" s="36">
        <v>13302</v>
      </c>
      <c r="I43" s="36">
        <v>17114</v>
      </c>
      <c r="J43" s="36">
        <v>21281</v>
      </c>
      <c r="K43" s="36">
        <v>15088</v>
      </c>
      <c r="L43" s="36">
        <v>9232</v>
      </c>
      <c r="M43" s="36">
        <v>5338</v>
      </c>
      <c r="N43" s="36">
        <v>8645</v>
      </c>
      <c r="O43" s="36">
        <v>10527</v>
      </c>
      <c r="P43" s="36">
        <v>17633</v>
      </c>
      <c r="Q43" s="36">
        <v>16835</v>
      </c>
      <c r="R43" s="36">
        <v>15766</v>
      </c>
      <c r="S43" s="41">
        <f t="shared" si="0"/>
        <v>160251</v>
      </c>
      <c r="T43" s="23"/>
    </row>
    <row r="44" spans="1:20" ht="12.95" customHeight="1" x14ac:dyDescent="0.25">
      <c r="A44" s="5"/>
      <c r="B44" s="42" t="s">
        <v>51</v>
      </c>
      <c r="C44" s="42"/>
      <c r="D44" s="42"/>
      <c r="E44" s="42"/>
      <c r="F44" s="56" t="s">
        <v>48</v>
      </c>
      <c r="G44" s="36">
        <v>33515</v>
      </c>
      <c r="H44" s="36">
        <v>36604</v>
      </c>
      <c r="I44" s="36">
        <v>41157</v>
      </c>
      <c r="J44" s="36">
        <v>47688</v>
      </c>
      <c r="K44" s="36">
        <v>51300</v>
      </c>
      <c r="L44" s="36">
        <v>37425</v>
      </c>
      <c r="M44" s="36">
        <v>35667</v>
      </c>
      <c r="N44" s="36">
        <v>38401</v>
      </c>
      <c r="O44" s="36">
        <v>49433</v>
      </c>
      <c r="P44" s="36">
        <v>52634</v>
      </c>
      <c r="Q44" s="36">
        <v>47494</v>
      </c>
      <c r="R44" s="36">
        <v>42130</v>
      </c>
      <c r="S44" s="41">
        <f t="shared" si="0"/>
        <v>513448</v>
      </c>
      <c r="T44" s="23"/>
    </row>
    <row r="45" spans="1:20" ht="12.95" customHeight="1" x14ac:dyDescent="0.25">
      <c r="A45" s="5"/>
      <c r="B45" s="42" t="s">
        <v>191</v>
      </c>
      <c r="C45" s="42"/>
      <c r="D45" s="42"/>
      <c r="E45" s="42"/>
      <c r="F45" s="56" t="s">
        <v>48</v>
      </c>
      <c r="G45" s="36">
        <v>0</v>
      </c>
      <c r="H45" s="36">
        <v>0</v>
      </c>
      <c r="I45" s="36">
        <v>0</v>
      </c>
      <c r="J45" s="36">
        <v>485</v>
      </c>
      <c r="K45" s="36">
        <v>412</v>
      </c>
      <c r="L45" s="36">
        <v>322</v>
      </c>
      <c r="M45" s="36">
        <v>273</v>
      </c>
      <c r="N45" s="36">
        <v>75</v>
      </c>
      <c r="O45" s="36">
        <v>228</v>
      </c>
      <c r="P45" s="36">
        <v>423</v>
      </c>
      <c r="Q45" s="36">
        <v>275</v>
      </c>
      <c r="R45" s="36">
        <v>287</v>
      </c>
      <c r="S45" s="41">
        <f t="shared" si="0"/>
        <v>2780</v>
      </c>
      <c r="T45" s="23"/>
    </row>
    <row r="46" spans="1:20" ht="12.95" customHeight="1" x14ac:dyDescent="0.25">
      <c r="A46" s="5"/>
      <c r="B46" s="42" t="s">
        <v>52</v>
      </c>
      <c r="C46" s="42"/>
      <c r="D46" s="42"/>
      <c r="E46" s="42"/>
      <c r="F46" s="56" t="s">
        <v>53</v>
      </c>
      <c r="G46" s="36">
        <v>903</v>
      </c>
      <c r="H46" s="36">
        <v>1479</v>
      </c>
      <c r="I46" s="36">
        <v>1792</v>
      </c>
      <c r="J46" s="36">
        <v>1778</v>
      </c>
      <c r="K46" s="36">
        <v>1205</v>
      </c>
      <c r="L46" s="36">
        <v>1231</v>
      </c>
      <c r="M46" s="36">
        <v>967</v>
      </c>
      <c r="N46" s="36">
        <v>1309</v>
      </c>
      <c r="O46" s="36">
        <v>1594</v>
      </c>
      <c r="P46" s="36">
        <v>1832</v>
      </c>
      <c r="Q46" s="36">
        <v>1531</v>
      </c>
      <c r="R46" s="36">
        <v>1657</v>
      </c>
      <c r="S46" s="41">
        <f t="shared" si="0"/>
        <v>17278</v>
      </c>
      <c r="T46" s="23"/>
    </row>
    <row r="47" spans="1:20" ht="12.95" customHeight="1" x14ac:dyDescent="0.25">
      <c r="A47" s="5"/>
      <c r="B47" s="42" t="s">
        <v>54</v>
      </c>
      <c r="C47" s="42"/>
      <c r="D47" s="42"/>
      <c r="E47" s="42"/>
      <c r="F47" s="56" t="s">
        <v>53</v>
      </c>
      <c r="G47" s="36">
        <v>4155</v>
      </c>
      <c r="H47" s="36">
        <v>5424</v>
      </c>
      <c r="I47" s="36">
        <v>6934</v>
      </c>
      <c r="J47" s="36">
        <v>10777</v>
      </c>
      <c r="K47" s="36">
        <v>8972</v>
      </c>
      <c r="L47" s="36">
        <v>7440</v>
      </c>
      <c r="M47" s="36">
        <v>5795</v>
      </c>
      <c r="N47" s="36">
        <v>9054</v>
      </c>
      <c r="O47" s="36">
        <v>9228</v>
      </c>
      <c r="P47" s="36">
        <v>11878</v>
      </c>
      <c r="Q47" s="36">
        <v>7212</v>
      </c>
      <c r="R47" s="36">
        <v>5845</v>
      </c>
      <c r="S47" s="41">
        <f t="shared" si="0"/>
        <v>92714</v>
      </c>
      <c r="T47" s="23"/>
    </row>
    <row r="48" spans="1:20" ht="12.95" customHeight="1" x14ac:dyDescent="0.25">
      <c r="A48" s="5"/>
      <c r="B48" s="43" t="s">
        <v>55</v>
      </c>
      <c r="C48" s="43"/>
      <c r="D48" s="43"/>
      <c r="E48" s="43"/>
      <c r="F48" s="57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22"/>
    </row>
    <row r="49" spans="1:20" ht="12.95" customHeight="1" x14ac:dyDescent="0.25">
      <c r="A49" s="5"/>
      <c r="B49" s="42" t="s">
        <v>56</v>
      </c>
      <c r="C49" s="42"/>
      <c r="D49" s="42"/>
      <c r="E49" s="42"/>
      <c r="F49" s="56" t="s">
        <v>57</v>
      </c>
      <c r="G49" s="36">
        <v>2737</v>
      </c>
      <c r="H49" s="36">
        <v>4415</v>
      </c>
      <c r="I49" s="36">
        <v>6385</v>
      </c>
      <c r="J49" s="36">
        <v>3999</v>
      </c>
      <c r="K49" s="36">
        <v>3512</v>
      </c>
      <c r="L49" s="36">
        <v>1939</v>
      </c>
      <c r="M49" s="36">
        <v>811</v>
      </c>
      <c r="N49" s="36">
        <v>1537</v>
      </c>
      <c r="O49" s="36">
        <v>1745</v>
      </c>
      <c r="P49" s="36">
        <v>3800</v>
      </c>
      <c r="Q49" s="36">
        <v>4135</v>
      </c>
      <c r="R49" s="36">
        <v>3225</v>
      </c>
      <c r="S49" s="41">
        <f t="shared" si="0"/>
        <v>38240</v>
      </c>
      <c r="T49" s="23"/>
    </row>
    <row r="50" spans="1:20" ht="12.95" customHeight="1" x14ac:dyDescent="0.25">
      <c r="A50" s="5"/>
      <c r="B50" s="42" t="s">
        <v>58</v>
      </c>
      <c r="C50" s="42"/>
      <c r="D50" s="42"/>
      <c r="E50" s="42"/>
      <c r="F50" s="56" t="s">
        <v>59</v>
      </c>
      <c r="G50" s="36">
        <v>9524</v>
      </c>
      <c r="H50" s="36">
        <v>15451</v>
      </c>
      <c r="I50" s="36">
        <v>16904</v>
      </c>
      <c r="J50" s="36">
        <v>16020</v>
      </c>
      <c r="K50" s="36">
        <v>12604</v>
      </c>
      <c r="L50" s="36">
        <v>9408</v>
      </c>
      <c r="M50" s="36">
        <v>9477</v>
      </c>
      <c r="N50" s="36">
        <v>6590</v>
      </c>
      <c r="O50" s="36">
        <v>6795</v>
      </c>
      <c r="P50" s="36">
        <v>10767</v>
      </c>
      <c r="Q50" s="36">
        <v>26315</v>
      </c>
      <c r="R50" s="36">
        <v>15641</v>
      </c>
      <c r="S50" s="41">
        <f t="shared" si="0"/>
        <v>155496</v>
      </c>
      <c r="T50" s="23"/>
    </row>
    <row r="51" spans="1:20" ht="12.95" customHeight="1" x14ac:dyDescent="0.25">
      <c r="A51" s="5"/>
      <c r="B51" s="42" t="s">
        <v>60</v>
      </c>
      <c r="C51" s="42"/>
      <c r="D51" s="42"/>
      <c r="E51" s="42"/>
      <c r="F51" s="56" t="s">
        <v>59</v>
      </c>
      <c r="G51" s="36">
        <v>2940</v>
      </c>
      <c r="H51" s="36">
        <v>4270</v>
      </c>
      <c r="I51" s="36">
        <v>4722</v>
      </c>
      <c r="J51" s="36">
        <v>3528</v>
      </c>
      <c r="K51" s="36">
        <v>3172</v>
      </c>
      <c r="L51" s="36">
        <v>2523</v>
      </c>
      <c r="M51" s="36">
        <v>1436</v>
      </c>
      <c r="N51" s="36">
        <v>1712</v>
      </c>
      <c r="O51" s="36">
        <v>2497</v>
      </c>
      <c r="P51" s="36">
        <v>4125</v>
      </c>
      <c r="Q51" s="36">
        <v>4313</v>
      </c>
      <c r="R51" s="36">
        <v>4059</v>
      </c>
      <c r="S51" s="41">
        <f t="shared" si="0"/>
        <v>39297</v>
      </c>
      <c r="T51" s="23"/>
    </row>
    <row r="52" spans="1:20" ht="12.95" customHeight="1" x14ac:dyDescent="0.25">
      <c r="A52" s="5"/>
      <c r="B52" s="42" t="s">
        <v>61</v>
      </c>
      <c r="C52" s="42"/>
      <c r="D52" s="42"/>
      <c r="E52" s="42"/>
      <c r="F52" s="56" t="s">
        <v>62</v>
      </c>
      <c r="G52" s="36" t="s">
        <v>92</v>
      </c>
      <c r="H52" s="36" t="s">
        <v>92</v>
      </c>
      <c r="I52" s="36" t="s">
        <v>92</v>
      </c>
      <c r="J52" s="36" t="s">
        <v>92</v>
      </c>
      <c r="K52" s="36" t="s">
        <v>92</v>
      </c>
      <c r="L52" s="36" t="s">
        <v>92</v>
      </c>
      <c r="M52" s="36" t="s">
        <v>92</v>
      </c>
      <c r="N52" s="36" t="s">
        <v>92</v>
      </c>
      <c r="O52" s="36" t="s">
        <v>92</v>
      </c>
      <c r="P52" s="36" t="s">
        <v>92</v>
      </c>
      <c r="Q52" s="36" t="s">
        <v>92</v>
      </c>
      <c r="R52" s="36" t="s">
        <v>92</v>
      </c>
      <c r="S52" s="95" t="s">
        <v>92</v>
      </c>
      <c r="T52" s="20"/>
    </row>
    <row r="53" spans="1:20" ht="12.95" customHeight="1" x14ac:dyDescent="0.25">
      <c r="A53" s="5"/>
      <c r="B53" s="42" t="s">
        <v>63</v>
      </c>
      <c r="C53" s="42"/>
      <c r="D53" s="42"/>
      <c r="E53" s="42"/>
      <c r="F53" s="56" t="s">
        <v>64</v>
      </c>
      <c r="G53" s="36">
        <v>766</v>
      </c>
      <c r="H53" s="36">
        <v>1010</v>
      </c>
      <c r="I53" s="36">
        <v>1246</v>
      </c>
      <c r="J53" s="36">
        <v>759</v>
      </c>
      <c r="K53" s="36">
        <v>152</v>
      </c>
      <c r="L53" s="36">
        <v>122</v>
      </c>
      <c r="M53" s="36">
        <v>36</v>
      </c>
      <c r="N53" s="36">
        <v>83</v>
      </c>
      <c r="O53" s="36">
        <v>301</v>
      </c>
      <c r="P53" s="36">
        <v>510</v>
      </c>
      <c r="Q53" s="36">
        <v>1004</v>
      </c>
      <c r="R53" s="36">
        <v>611</v>
      </c>
      <c r="S53" s="41">
        <f t="shared" si="0"/>
        <v>6600</v>
      </c>
      <c r="T53" s="23"/>
    </row>
    <row r="54" spans="1:20" ht="12.95" customHeight="1" x14ac:dyDescent="0.25">
      <c r="A54" s="5"/>
      <c r="B54" s="43" t="s">
        <v>9</v>
      </c>
      <c r="C54" s="44"/>
      <c r="D54" s="44"/>
      <c r="E54" s="44"/>
      <c r="F54" s="44"/>
      <c r="G54" s="45">
        <f>SUM(G14:G18,G20:G24,G26:G28,G30:G35,G37:G38,G40:G41,G43:G47,G49:G53)</f>
        <v>294442</v>
      </c>
      <c r="H54" s="45">
        <f>SUM(H14:H18,H20:H24,H26:H28,H30:H35,H37:H38,H40:H41,H43:H47,H49:H53)</f>
        <v>351175</v>
      </c>
      <c r="I54" s="45">
        <f>SUM(I14:I18,I20:I24,I26:I28,I30:I35,I37:I38,I40:I41,I43:I47,I49:I53)</f>
        <v>438066</v>
      </c>
      <c r="J54" s="45">
        <f t="shared" ref="J54:R54" si="1">SUM(J14:J18,J20:J24,J26:J28,J30:J35,J37:J38,J40:J41,J43:J47,J49:J53)</f>
        <v>561644</v>
      </c>
      <c r="K54" s="45">
        <f t="shared" si="1"/>
        <v>526498</v>
      </c>
      <c r="L54" s="45">
        <f t="shared" si="1"/>
        <v>425474</v>
      </c>
      <c r="M54" s="45">
        <f t="shared" si="1"/>
        <v>381438</v>
      </c>
      <c r="N54" s="45">
        <f t="shared" si="1"/>
        <v>450661</v>
      </c>
      <c r="O54" s="45">
        <f t="shared" si="1"/>
        <v>470161</v>
      </c>
      <c r="P54" s="45">
        <f t="shared" si="1"/>
        <v>485678</v>
      </c>
      <c r="Q54" s="45">
        <f t="shared" si="1"/>
        <v>427869</v>
      </c>
      <c r="R54" s="45">
        <f t="shared" si="1"/>
        <v>390340</v>
      </c>
      <c r="S54" s="45">
        <f>SUM(S14:S18,S20:S24,S26:S28,S30:S35,S37:S38,S40:S41,S43:S47,S49:S53)</f>
        <v>5203446</v>
      </c>
      <c r="T54" s="25"/>
    </row>
    <row r="55" spans="1:20" ht="6" customHeight="1" thickBot="1" x14ac:dyDescent="0.3">
      <c r="A55" s="5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5"/>
    </row>
    <row r="56" spans="1:20" ht="12" customHeight="1" x14ac:dyDescent="0.2">
      <c r="A56" s="5"/>
      <c r="B56" s="48" t="s">
        <v>195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5"/>
    </row>
    <row r="57" spans="1:20" ht="12" customHeight="1" x14ac:dyDescent="0.2">
      <c r="A57" s="5"/>
      <c r="B57" s="47" t="s">
        <v>65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5"/>
    </row>
    <row r="58" spans="1:20" ht="12" customHeight="1" x14ac:dyDescent="0.2">
      <c r="A58" s="5"/>
      <c r="B58" s="4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5"/>
    </row>
    <row r="59" spans="1:20" ht="12" customHeight="1" x14ac:dyDescent="0.2">
      <c r="A59" s="5"/>
      <c r="B59" s="4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5"/>
    </row>
    <row r="60" spans="1:20" ht="12" customHeight="1" x14ac:dyDescent="0.2">
      <c r="A60" s="5"/>
      <c r="B60" s="48"/>
      <c r="C60" s="28"/>
      <c r="D60" s="28"/>
      <c r="E60" s="28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35"/>
    </row>
    <row r="61" spans="1:20" ht="6" customHeight="1" x14ac:dyDescent="0.25">
      <c r="A61" s="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5"/>
    </row>
    <row r="62" spans="1:20" ht="12" customHeight="1" x14ac:dyDescent="0.25">
      <c r="A62" s="5"/>
      <c r="B62" s="50"/>
      <c r="C62" s="5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5"/>
    </row>
    <row r="63" spans="1:20" ht="12" customHeight="1" x14ac:dyDescent="0.25">
      <c r="A63" s="5"/>
      <c r="B63" s="50"/>
      <c r="C63" s="51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5"/>
    </row>
    <row r="64" spans="1:20" ht="12" customHeight="1" x14ac:dyDescent="0.25">
      <c r="A64" s="5"/>
      <c r="B64" s="50"/>
      <c r="C64" s="5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5"/>
    </row>
    <row r="65" spans="1:20" ht="12" customHeight="1" x14ac:dyDescent="0.25">
      <c r="A65" s="5"/>
      <c r="B65" s="50"/>
      <c r="C65" s="50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5"/>
    </row>
    <row r="66" spans="1:20" ht="12" customHeight="1" x14ac:dyDescent="0.25">
      <c r="A66" s="5"/>
      <c r="B66" s="50"/>
      <c r="C66" s="51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5"/>
    </row>
    <row r="67" spans="1:20" ht="12" customHeight="1" x14ac:dyDescent="0.25">
      <c r="A67" s="5"/>
      <c r="B67" s="50"/>
      <c r="C67" s="52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5"/>
    </row>
    <row r="68" spans="1:20" ht="12" customHeight="1" x14ac:dyDescent="0.25">
      <c r="A68" s="5"/>
      <c r="B68" s="50"/>
      <c r="C68" s="52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5"/>
    </row>
    <row r="69" spans="1:20" ht="12" customHeight="1" x14ac:dyDescent="0.25">
      <c r="A69" s="5"/>
      <c r="B69" s="50"/>
      <c r="C69" s="51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5"/>
    </row>
    <row r="70" spans="1:20" ht="12" customHeight="1" x14ac:dyDescent="0.25">
      <c r="A70" s="5"/>
      <c r="B70" s="50"/>
      <c r="C70" s="51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5"/>
    </row>
    <row r="71" spans="1:20" ht="12" customHeight="1" x14ac:dyDescent="0.25">
      <c r="A71" s="5"/>
      <c r="B71" s="50"/>
      <c r="C71" s="51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5"/>
    </row>
    <row r="72" spans="1:20" ht="12" customHeight="1" x14ac:dyDescent="0.25">
      <c r="A72" s="5"/>
      <c r="B72" s="50"/>
      <c r="C72" s="51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5"/>
    </row>
    <row r="73" spans="1:20" ht="12" customHeight="1" x14ac:dyDescent="0.25">
      <c r="A73" s="5"/>
      <c r="B73" s="50"/>
      <c r="C73" s="51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5"/>
    </row>
    <row r="74" spans="1:20" ht="12" customHeight="1" x14ac:dyDescent="0.25">
      <c r="A74" s="5"/>
      <c r="B74" s="50"/>
      <c r="C74" s="51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5"/>
    </row>
    <row r="75" spans="1:20" ht="12" customHeight="1" x14ac:dyDescent="0.25">
      <c r="A75" s="5"/>
      <c r="B75" s="50"/>
      <c r="C75" s="51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5"/>
    </row>
    <row r="76" spans="1:20" ht="12.95" customHeight="1" x14ac:dyDescent="0.25">
      <c r="A76" s="5"/>
      <c r="B76" s="52"/>
      <c r="C76" s="51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5"/>
    </row>
    <row r="206" spans="6:23" x14ac:dyDescent="0.25"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6:23" x14ac:dyDescent="0.25"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6:23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5:26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5:26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5:26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5:26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5:26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7"/>
    </row>
    <row r="214" spans="5:26" x14ac:dyDescent="0.25">
      <c r="E214" s="18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8"/>
      <c r="Y214" s="18"/>
      <c r="Z214" s="18"/>
    </row>
    <row r="215" spans="5:26" x14ac:dyDescent="0.25">
      <c r="E215" s="18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8"/>
      <c r="Y215" s="18"/>
      <c r="Z215" s="18"/>
    </row>
    <row r="216" spans="5:26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8"/>
      <c r="Y216" s="18"/>
      <c r="Z216" s="18"/>
    </row>
    <row r="217" spans="5:26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8"/>
      <c r="Y217" s="18"/>
      <c r="Z217" s="18"/>
    </row>
    <row r="218" spans="5:26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8"/>
      <c r="Y218" s="18"/>
      <c r="Z218" s="18"/>
    </row>
    <row r="219" spans="5:26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8"/>
      <c r="Y219" s="18"/>
      <c r="Z219" s="18"/>
    </row>
    <row r="220" spans="5:26" x14ac:dyDescent="0.25">
      <c r="E220" s="18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6"/>
      <c r="W220" s="16"/>
      <c r="X220" s="18"/>
      <c r="Y220" s="18"/>
      <c r="Z220" s="18"/>
    </row>
    <row r="221" spans="5:26" x14ac:dyDescent="0.2">
      <c r="E221" s="18"/>
      <c r="F221" s="17"/>
      <c r="G221" s="53">
        <v>314585</v>
      </c>
      <c r="H221" s="53">
        <v>372586</v>
      </c>
      <c r="I221" s="53">
        <v>139342</v>
      </c>
      <c r="J221" s="53">
        <v>0</v>
      </c>
      <c r="K221" s="53"/>
      <c r="L221" s="53"/>
      <c r="M221" s="53"/>
      <c r="N221" s="53"/>
      <c r="O221" s="53"/>
      <c r="P221" s="53"/>
      <c r="Q221" s="53"/>
      <c r="R221" s="53"/>
      <c r="S221" s="53">
        <f>SUM(G221:J221)</f>
        <v>826513</v>
      </c>
      <c r="T221" s="54"/>
      <c r="U221" s="17"/>
      <c r="V221" s="16"/>
      <c r="W221" s="16"/>
      <c r="X221" s="18"/>
      <c r="Y221" s="18"/>
      <c r="Z221" s="18"/>
    </row>
    <row r="222" spans="5:26" x14ac:dyDescent="0.25">
      <c r="E222" s="18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6"/>
      <c r="W222" s="16"/>
      <c r="X222" s="18"/>
      <c r="Y222" s="18"/>
      <c r="Z222" s="18"/>
    </row>
    <row r="223" spans="5:26" x14ac:dyDescent="0.25">
      <c r="E223" s="18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6"/>
      <c r="W223" s="16"/>
      <c r="X223" s="18"/>
      <c r="Y223" s="18"/>
      <c r="Z223" s="18"/>
    </row>
    <row r="224" spans="5:26" x14ac:dyDescent="0.25">
      <c r="E224" s="18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8"/>
      <c r="Y224" s="18"/>
      <c r="Z224" s="18"/>
    </row>
    <row r="225" spans="5:26" x14ac:dyDescent="0.25">
      <c r="E225" s="18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8"/>
      <c r="Y225" s="18"/>
      <c r="Z225" s="18"/>
    </row>
    <row r="226" spans="5:26" x14ac:dyDescent="0.25">
      <c r="F226" s="16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6"/>
    </row>
    <row r="227" spans="5:26" x14ac:dyDescent="0.25">
      <c r="F227" s="16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6"/>
      <c r="X227" s="16"/>
      <c r="Y227" s="16"/>
    </row>
    <row r="228" spans="5:26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6"/>
      <c r="X228" s="16"/>
      <c r="Y228" s="16"/>
    </row>
    <row r="229" spans="5:26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6"/>
      <c r="X229" s="16"/>
      <c r="Y229" s="16"/>
    </row>
    <row r="230" spans="5:26" x14ac:dyDescent="0.25"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</row>
    <row r="231" spans="5:26" x14ac:dyDescent="0.25"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</row>
  </sheetData>
  <conditionalFormatting sqref="G14:R18">
    <cfRule type="cellIs" dxfId="226" priority="16" stopIfTrue="1" operator="equal">
      <formula>""</formula>
    </cfRule>
    <cfRule type="cellIs" dxfId="225" priority="18" stopIfTrue="1" operator="equal">
      <formula>""""""</formula>
    </cfRule>
  </conditionalFormatting>
  <conditionalFormatting sqref="G14:R21">
    <cfRule type="cellIs" dxfId="224" priority="17" stopIfTrue="1" operator="equal">
      <formula>""" """</formula>
    </cfRule>
  </conditionalFormatting>
  <conditionalFormatting sqref="G20:R24">
    <cfRule type="cellIs" dxfId="223" priority="13" stopIfTrue="1" operator="equal">
      <formula>""</formula>
    </cfRule>
  </conditionalFormatting>
  <conditionalFormatting sqref="G22:R22">
    <cfRule type="cellIs" dxfId="222" priority="14" stopIfTrue="1" operator="equal">
      <formula>""" """</formula>
    </cfRule>
    <cfRule type="cellIs" dxfId="221" priority="15" stopIfTrue="1" operator="equal">
      <formula>""""""</formula>
    </cfRule>
  </conditionalFormatting>
  <conditionalFormatting sqref="G23:R24 G26:R28 G38:R38 G40:R41 G43:R46 G49:R53 G20:R21">
    <cfRule type="cellIs" dxfId="220" priority="38" stopIfTrue="1" operator="equal">
      <formula>""""""</formula>
    </cfRule>
  </conditionalFormatting>
  <conditionalFormatting sqref="G23:R29 G38:R46 G48:R53 S19 S25 S29 G36:S36 S39 S42 S48">
    <cfRule type="cellIs" dxfId="219" priority="37" stopIfTrue="1" operator="equal">
      <formula>""" """</formula>
    </cfRule>
  </conditionalFormatting>
  <conditionalFormatting sqref="G26:R27">
    <cfRule type="cellIs" dxfId="218" priority="36" stopIfTrue="1" operator="equal">
      <formula>""</formula>
    </cfRule>
  </conditionalFormatting>
  <conditionalFormatting sqref="G26:R28 G40:R41 G49:R53">
    <cfRule type="cellIs" dxfId="217" priority="35" stopIfTrue="1" operator="equal">
      <formula>""</formula>
    </cfRule>
  </conditionalFormatting>
  <conditionalFormatting sqref="G30:R35">
    <cfRule type="cellIs" dxfId="216" priority="10" stopIfTrue="1" operator="equal">
      <formula>""</formula>
    </cfRule>
    <cfRule type="cellIs" dxfId="215" priority="11" stopIfTrue="1" operator="equal">
      <formula>""" """</formula>
    </cfRule>
    <cfRule type="cellIs" dxfId="214" priority="12" stopIfTrue="1" operator="equal">
      <formula>""""""</formula>
    </cfRule>
  </conditionalFormatting>
  <conditionalFormatting sqref="G37:R37">
    <cfRule type="cellIs" dxfId="213" priority="8" stopIfTrue="1" operator="equal">
      <formula>""" """</formula>
    </cfRule>
    <cfRule type="cellIs" dxfId="212" priority="9" stopIfTrue="1" operator="equal">
      <formula>""""""</formula>
    </cfRule>
  </conditionalFormatting>
  <conditionalFormatting sqref="G37:R38">
    <cfRule type="cellIs" dxfId="211" priority="7" stopIfTrue="1" operator="equal">
      <formula>""</formula>
    </cfRule>
  </conditionalFormatting>
  <conditionalFormatting sqref="G43:R47">
    <cfRule type="cellIs" dxfId="210" priority="4" stopIfTrue="1" operator="equal">
      <formula>""</formula>
    </cfRule>
  </conditionalFormatting>
  <conditionalFormatting sqref="G47:R47">
    <cfRule type="cellIs" dxfId="209" priority="5" stopIfTrue="1" operator="equal">
      <formula>""" """</formula>
    </cfRule>
    <cfRule type="cellIs" dxfId="208" priority="6" stopIfTrue="1" operator="equal">
      <formula>""""""</formula>
    </cfRule>
  </conditionalFormatting>
  <conditionalFormatting sqref="S52">
    <cfRule type="cellIs" dxfId="207" priority="1" stopIfTrue="1" operator="equal">
      <formula>""</formula>
    </cfRule>
    <cfRule type="cellIs" dxfId="206" priority="2" stopIfTrue="1" operator="equal">
      <formula>""" """</formula>
    </cfRule>
    <cfRule type="cellIs" dxfId="205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8" orientation="landscape" horizontalDpi="300" verticalDpi="300" r:id="rId1"/>
  <headerFooter>
    <oddFooter>&amp;R&amp;"Noto Sans,Normal"&amp;8
&amp;"Source Sans Pro,Normal"&amp;9Servicio de Información y Difusión. &amp;"Source Sans Pro,Negrita"2023 | &amp;P</oddFooter>
  </headerFooter>
  <rowBreaks count="1" manualBreakCount="1">
    <brk id="38" max="11" man="1"/>
  </rowBreaks>
  <ignoredErrors>
    <ignoredError sqref="S221" unlockedFormula="1"/>
    <ignoredError sqref="B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A1D0-03C7-4914-AC97-DDB1352FED23}">
  <dimension ref="A1:R233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1" width="10.7109375" style="7" customWidth="1"/>
    <col min="12" max="13" width="5.28515625" style="7" customWidth="1"/>
    <col min="14" max="14" width="9.140625" style="7" bestFit="1" customWidth="1"/>
    <col min="15" max="16" width="9.5703125" style="7" bestFit="1" customWidth="1"/>
    <col min="17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9"/>
      <c r="O1" s="19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9"/>
      <c r="O2" s="19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9"/>
      <c r="O3" s="19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8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9"/>
    </row>
    <row r="7" spans="1:16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6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37" t="s">
        <v>143</v>
      </c>
      <c r="C10" s="38"/>
      <c r="D10" s="38"/>
      <c r="E10" s="38"/>
      <c r="F10" s="38"/>
      <c r="G10" s="38"/>
      <c r="H10" s="38"/>
      <c r="I10" s="38"/>
      <c r="J10" s="38"/>
      <c r="K10" s="39"/>
      <c r="L10" s="26"/>
    </row>
    <row r="11" spans="1:16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6"/>
    </row>
    <row r="12" spans="1:16" ht="14.25" customHeight="1" x14ac:dyDescent="0.25">
      <c r="A12" s="5"/>
      <c r="B12" s="30"/>
      <c r="C12" s="30"/>
      <c r="D12" s="30"/>
      <c r="E12" s="30"/>
      <c r="F12" s="128" t="s">
        <v>94</v>
      </c>
      <c r="G12" s="129"/>
      <c r="H12" s="130"/>
      <c r="I12" s="128" t="s">
        <v>95</v>
      </c>
      <c r="J12" s="129" t="s">
        <v>68</v>
      </c>
      <c r="K12" s="130" t="s">
        <v>9</v>
      </c>
      <c r="L12" s="6"/>
    </row>
    <row r="13" spans="1:16" x14ac:dyDescent="0.25">
      <c r="A13" s="5"/>
      <c r="B13" s="63" t="s">
        <v>6</v>
      </c>
      <c r="C13" s="40"/>
      <c r="D13" s="40"/>
      <c r="E13" s="40"/>
      <c r="F13" s="86" t="s">
        <v>96</v>
      </c>
      <c r="G13" s="84" t="s">
        <v>97</v>
      </c>
      <c r="H13" s="84" t="s">
        <v>9</v>
      </c>
      <c r="I13" s="84" t="s">
        <v>96</v>
      </c>
      <c r="J13" s="84" t="s">
        <v>97</v>
      </c>
      <c r="K13" s="85" t="s">
        <v>9</v>
      </c>
      <c r="L13" s="27"/>
    </row>
    <row r="14" spans="1:16" ht="12.95" customHeight="1" x14ac:dyDescent="0.25">
      <c r="A14" s="5"/>
      <c r="B14" s="43" t="s">
        <v>10</v>
      </c>
      <c r="C14" s="44"/>
      <c r="D14" s="44"/>
      <c r="E14" s="44"/>
      <c r="F14" s="44"/>
      <c r="G14" s="44"/>
      <c r="H14" s="44"/>
      <c r="I14" s="44"/>
      <c r="J14" s="44"/>
      <c r="K14" s="44"/>
      <c r="L14" s="24"/>
    </row>
    <row r="15" spans="1:16" ht="12.95" customHeight="1" x14ac:dyDescent="0.25">
      <c r="A15" s="5"/>
      <c r="B15" s="42" t="s">
        <v>11</v>
      </c>
      <c r="C15" s="42"/>
      <c r="D15" s="42"/>
      <c r="E15" s="42"/>
      <c r="F15" s="59">
        <v>113979</v>
      </c>
      <c r="G15" s="59">
        <v>116493</v>
      </c>
      <c r="H15" s="60">
        <f>F15+G15</f>
        <v>230472</v>
      </c>
      <c r="I15" s="61">
        <f>F15/H15</f>
        <v>0.49454597521607829</v>
      </c>
      <c r="J15" s="61">
        <f>G15/H15</f>
        <v>0.50545402478392165</v>
      </c>
      <c r="K15" s="62">
        <f>I15+J15</f>
        <v>1</v>
      </c>
      <c r="L15" s="23"/>
      <c r="N15" s="93"/>
      <c r="O15" s="93"/>
      <c r="P15" s="93"/>
    </row>
    <row r="16" spans="1:16" ht="12.95" customHeight="1" x14ac:dyDescent="0.25">
      <c r="A16" s="5"/>
      <c r="B16" s="42" t="s">
        <v>12</v>
      </c>
      <c r="C16" s="42"/>
      <c r="D16" s="42"/>
      <c r="E16" s="42"/>
      <c r="F16" s="59">
        <v>2053</v>
      </c>
      <c r="G16" s="59">
        <v>2173</v>
      </c>
      <c r="H16" s="60">
        <f t="shared" ref="H16:H54" si="0">F16+G16</f>
        <v>4226</v>
      </c>
      <c r="I16" s="61">
        <f>F16/H16</f>
        <v>0.48580217699952671</v>
      </c>
      <c r="J16" s="61">
        <f>G16/H16</f>
        <v>0.51419782300047323</v>
      </c>
      <c r="K16" s="62">
        <f>I16+J16</f>
        <v>1</v>
      </c>
      <c r="L16" s="23"/>
      <c r="N16" s="93"/>
      <c r="O16" s="93"/>
      <c r="P16" s="93"/>
    </row>
    <row r="17" spans="1:16" ht="12.95" customHeight="1" x14ac:dyDescent="0.25">
      <c r="A17" s="5"/>
      <c r="B17" s="42" t="s">
        <v>13</v>
      </c>
      <c r="C17" s="42"/>
      <c r="D17" s="42"/>
      <c r="E17" s="42"/>
      <c r="F17" s="59">
        <v>962</v>
      </c>
      <c r="G17" s="59">
        <v>1014</v>
      </c>
      <c r="H17" s="60">
        <f t="shared" si="0"/>
        <v>1976</v>
      </c>
      <c r="I17" s="61">
        <f>F17/H17</f>
        <v>0.48684210526315791</v>
      </c>
      <c r="J17" s="61">
        <f>G17/H17</f>
        <v>0.51315789473684215</v>
      </c>
      <c r="K17" s="62">
        <f>I17+J17</f>
        <v>1</v>
      </c>
      <c r="L17" s="23"/>
      <c r="N17" s="93"/>
      <c r="O17" s="93"/>
      <c r="P17" s="93"/>
    </row>
    <row r="18" spans="1:16" ht="12.95" customHeight="1" x14ac:dyDescent="0.25">
      <c r="A18" s="5"/>
      <c r="B18" s="42" t="s">
        <v>15</v>
      </c>
      <c r="C18" s="42"/>
      <c r="D18" s="42"/>
      <c r="E18" s="42"/>
      <c r="F18" s="59">
        <v>5820</v>
      </c>
      <c r="G18" s="59">
        <v>5821</v>
      </c>
      <c r="H18" s="60">
        <f t="shared" si="0"/>
        <v>11641</v>
      </c>
      <c r="I18" s="61">
        <f>F18/H18</f>
        <v>0.49995704836354266</v>
      </c>
      <c r="J18" s="61">
        <f>G18/H18</f>
        <v>0.5000429516364574</v>
      </c>
      <c r="K18" s="62">
        <f>I18+J18</f>
        <v>1</v>
      </c>
      <c r="L18" s="23"/>
      <c r="N18" s="93"/>
      <c r="O18" s="93"/>
      <c r="P18" s="93"/>
    </row>
    <row r="19" spans="1:16" ht="12.95" customHeight="1" x14ac:dyDescent="0.25">
      <c r="A19" s="5"/>
      <c r="B19" s="42" t="s">
        <v>17</v>
      </c>
      <c r="C19" s="42"/>
      <c r="D19" s="42"/>
      <c r="E19" s="42"/>
      <c r="F19" s="59">
        <v>16121</v>
      </c>
      <c r="G19" s="59">
        <v>16067</v>
      </c>
      <c r="H19" s="60">
        <f t="shared" si="0"/>
        <v>32188</v>
      </c>
      <c r="I19" s="61">
        <f>F19/H19</f>
        <v>0.50083882192121287</v>
      </c>
      <c r="J19" s="61">
        <f>G19/H19</f>
        <v>0.49916117807878713</v>
      </c>
      <c r="K19" s="62">
        <f>I19+J19</f>
        <v>1</v>
      </c>
      <c r="L19" s="23"/>
      <c r="N19" s="93"/>
      <c r="O19" s="93"/>
      <c r="P19" s="93"/>
    </row>
    <row r="20" spans="1:16" ht="12.95" customHeight="1" x14ac:dyDescent="0.25">
      <c r="A20" s="5"/>
      <c r="B20" s="43" t="s">
        <v>19</v>
      </c>
      <c r="C20" s="44"/>
      <c r="D20" s="44"/>
      <c r="E20" s="44"/>
      <c r="F20" s="69"/>
      <c r="G20" s="69"/>
      <c r="H20" s="69"/>
      <c r="I20" s="70"/>
      <c r="J20" s="70"/>
      <c r="K20" s="70"/>
      <c r="L20" s="24"/>
      <c r="N20" s="93"/>
      <c r="O20" s="93"/>
      <c r="P20" s="93"/>
    </row>
    <row r="21" spans="1:16" ht="12.95" customHeight="1" x14ac:dyDescent="0.25">
      <c r="A21" s="5"/>
      <c r="B21" s="42" t="s">
        <v>20</v>
      </c>
      <c r="C21" s="42"/>
      <c r="D21" s="42"/>
      <c r="E21" s="42"/>
      <c r="F21" s="59">
        <v>68085</v>
      </c>
      <c r="G21" s="59">
        <v>72800</v>
      </c>
      <c r="H21" s="60">
        <f t="shared" si="0"/>
        <v>140885</v>
      </c>
      <c r="I21" s="61">
        <f>F21/H21</f>
        <v>0.48326649394896548</v>
      </c>
      <c r="J21" s="61">
        <f>G21/H21</f>
        <v>0.51673350605103452</v>
      </c>
      <c r="K21" s="62">
        <f>I21+J21</f>
        <v>1</v>
      </c>
      <c r="L21" s="23"/>
      <c r="N21" s="93"/>
      <c r="O21" s="93"/>
      <c r="P21" s="93"/>
    </row>
    <row r="22" spans="1:16" ht="12.95" customHeight="1" x14ac:dyDescent="0.25">
      <c r="A22" s="5"/>
      <c r="B22" s="42" t="s">
        <v>22</v>
      </c>
      <c r="C22" s="42"/>
      <c r="D22" s="42"/>
      <c r="E22" s="42"/>
      <c r="F22" s="36">
        <v>6448</v>
      </c>
      <c r="G22" s="36">
        <v>7539</v>
      </c>
      <c r="H22" s="60">
        <f>F22+G22</f>
        <v>13987</v>
      </c>
      <c r="I22" s="61">
        <f>F22/H22</f>
        <v>0.46099949953528274</v>
      </c>
      <c r="J22" s="61">
        <f>G22/H22</f>
        <v>0.53900050046471726</v>
      </c>
      <c r="K22" s="62">
        <f>I22+J22</f>
        <v>1</v>
      </c>
      <c r="L22" s="23"/>
      <c r="N22" s="93"/>
      <c r="O22" s="93"/>
      <c r="P22" s="93"/>
    </row>
    <row r="23" spans="1:16" ht="12.95" customHeight="1" x14ac:dyDescent="0.25">
      <c r="A23" s="5"/>
      <c r="B23" s="42" t="s">
        <v>23</v>
      </c>
      <c r="C23" s="42"/>
      <c r="D23" s="42"/>
      <c r="E23" s="42"/>
      <c r="F23" s="59">
        <v>77333</v>
      </c>
      <c r="G23" s="59">
        <v>85289</v>
      </c>
      <c r="H23" s="60">
        <f t="shared" si="0"/>
        <v>162622</v>
      </c>
      <c r="I23" s="61">
        <f>F23/H23</f>
        <v>0.47553836504286012</v>
      </c>
      <c r="J23" s="61">
        <f>G23/H23</f>
        <v>0.52446163495713982</v>
      </c>
      <c r="K23" s="62">
        <f>I23+J23</f>
        <v>1</v>
      </c>
      <c r="L23" s="23"/>
      <c r="N23" s="93"/>
      <c r="O23" s="93"/>
      <c r="P23" s="93"/>
    </row>
    <row r="24" spans="1:16" ht="12.95" customHeight="1" x14ac:dyDescent="0.25">
      <c r="A24" s="5"/>
      <c r="B24" s="42" t="s">
        <v>24</v>
      </c>
      <c r="C24" s="42"/>
      <c r="D24" s="42"/>
      <c r="E24" s="42"/>
      <c r="F24" s="59">
        <v>2172</v>
      </c>
      <c r="G24" s="59">
        <v>1774</v>
      </c>
      <c r="H24" s="60">
        <f t="shared" si="0"/>
        <v>3946</v>
      </c>
      <c r="I24" s="61">
        <f>F24/H24</f>
        <v>0.5504308160162189</v>
      </c>
      <c r="J24" s="61">
        <f>G24/H24</f>
        <v>0.44956918398378104</v>
      </c>
      <c r="K24" s="62">
        <f>I24+J24</f>
        <v>1</v>
      </c>
      <c r="L24" s="23"/>
      <c r="N24" s="93"/>
      <c r="O24" s="93"/>
      <c r="P24" s="93"/>
    </row>
    <row r="25" spans="1:16" ht="12.95" customHeight="1" x14ac:dyDescent="0.25">
      <c r="A25" s="5"/>
      <c r="B25" s="42" t="s">
        <v>26</v>
      </c>
      <c r="C25" s="42"/>
      <c r="D25" s="42"/>
      <c r="E25" s="42"/>
      <c r="F25" s="59">
        <v>3294</v>
      </c>
      <c r="G25" s="59">
        <v>3342</v>
      </c>
      <c r="H25" s="60">
        <f t="shared" si="0"/>
        <v>6636</v>
      </c>
      <c r="I25" s="61">
        <f>F25/H25</f>
        <v>0.49638336347197104</v>
      </c>
      <c r="J25" s="61">
        <f>G25/H25</f>
        <v>0.5036166365280289</v>
      </c>
      <c r="K25" s="62">
        <f>I25+J25</f>
        <v>1</v>
      </c>
      <c r="L25" s="23"/>
      <c r="N25" s="93"/>
      <c r="O25" s="93"/>
      <c r="P25" s="93"/>
    </row>
    <row r="26" spans="1:16" ht="12.95" customHeight="1" x14ac:dyDescent="0.25">
      <c r="A26" s="5"/>
      <c r="B26" s="43" t="s">
        <v>28</v>
      </c>
      <c r="C26" s="44"/>
      <c r="D26" s="44"/>
      <c r="E26" s="44"/>
      <c r="F26" s="69"/>
      <c r="G26" s="69"/>
      <c r="H26" s="69"/>
      <c r="I26" s="70"/>
      <c r="J26" s="70"/>
      <c r="K26" s="70"/>
      <c r="L26" s="24"/>
      <c r="N26" s="93"/>
      <c r="O26" s="93"/>
      <c r="P26" s="93"/>
    </row>
    <row r="27" spans="1:16" ht="12.95" customHeight="1" x14ac:dyDescent="0.25">
      <c r="A27" s="5"/>
      <c r="B27" s="42" t="s">
        <v>29</v>
      </c>
      <c r="C27" s="42"/>
      <c r="D27" s="42"/>
      <c r="E27" s="42"/>
      <c r="F27" s="59">
        <v>101528</v>
      </c>
      <c r="G27" s="59">
        <v>114236</v>
      </c>
      <c r="H27" s="60">
        <f t="shared" si="0"/>
        <v>215764</v>
      </c>
      <c r="I27" s="61">
        <f>F27/H27</f>
        <v>0.47055115774642664</v>
      </c>
      <c r="J27" s="61">
        <f>G27/H27</f>
        <v>0.52944884225357336</v>
      </c>
      <c r="K27" s="62">
        <f>I27+J27</f>
        <v>1</v>
      </c>
      <c r="L27" s="23"/>
      <c r="N27" s="93"/>
      <c r="O27" s="93"/>
      <c r="P27" s="93"/>
    </row>
    <row r="28" spans="1:16" ht="12.95" customHeight="1" x14ac:dyDescent="0.25">
      <c r="A28" s="5"/>
      <c r="B28" s="42" t="s">
        <v>189</v>
      </c>
      <c r="C28" s="42"/>
      <c r="D28" s="42"/>
      <c r="E28" s="42"/>
      <c r="F28" s="59">
        <v>1720</v>
      </c>
      <c r="G28" s="59">
        <v>2169</v>
      </c>
      <c r="H28" s="60">
        <f>F28+G28</f>
        <v>3889</v>
      </c>
      <c r="I28" s="61">
        <f>F28/H28</f>
        <v>0.44227307791205966</v>
      </c>
      <c r="J28" s="61">
        <f>G28/H28</f>
        <v>0.55772692208794039</v>
      </c>
      <c r="K28" s="62">
        <f>I28+J28</f>
        <v>1</v>
      </c>
      <c r="L28" s="23"/>
      <c r="N28" s="93"/>
      <c r="O28" s="93"/>
      <c r="P28" s="93"/>
    </row>
    <row r="29" spans="1:16" ht="12.95" customHeight="1" x14ac:dyDescent="0.25">
      <c r="A29" s="5"/>
      <c r="B29" s="42" t="s">
        <v>153</v>
      </c>
      <c r="C29" s="42"/>
      <c r="D29" s="42"/>
      <c r="E29" s="42"/>
      <c r="F29" s="59">
        <v>236949</v>
      </c>
      <c r="G29" s="59">
        <v>262151</v>
      </c>
      <c r="H29" s="60">
        <f t="shared" si="0"/>
        <v>499100</v>
      </c>
      <c r="I29" s="61">
        <f>F29/H29</f>
        <v>0.47475255459827692</v>
      </c>
      <c r="J29" s="61">
        <f>G29/H29</f>
        <v>0.52524744540172308</v>
      </c>
      <c r="K29" s="62">
        <f>I29+J29</f>
        <v>1</v>
      </c>
      <c r="L29" s="23"/>
      <c r="N29" s="93"/>
      <c r="O29" s="93"/>
      <c r="P29" s="93"/>
    </row>
    <row r="30" spans="1:16" ht="12.95" customHeight="1" x14ac:dyDescent="0.25">
      <c r="A30" s="5"/>
      <c r="B30" s="43" t="s">
        <v>31</v>
      </c>
      <c r="C30" s="43"/>
      <c r="D30" s="43"/>
      <c r="E30" s="43"/>
      <c r="F30" s="71"/>
      <c r="G30" s="71"/>
      <c r="H30" s="71"/>
      <c r="I30" s="72"/>
      <c r="J30" s="72"/>
      <c r="K30" s="72"/>
      <c r="L30" s="22"/>
      <c r="N30" s="93"/>
      <c r="O30" s="93"/>
      <c r="P30" s="93"/>
    </row>
    <row r="31" spans="1:16" ht="12.95" customHeight="1" x14ac:dyDescent="0.25">
      <c r="A31" s="5"/>
      <c r="B31" s="42" t="s">
        <v>155</v>
      </c>
      <c r="C31" s="42"/>
      <c r="D31" s="42"/>
      <c r="E31" s="42"/>
      <c r="F31" s="59">
        <v>1229269</v>
      </c>
      <c r="G31" s="59">
        <v>1383460</v>
      </c>
      <c r="H31" s="60">
        <f t="shared" si="0"/>
        <v>2612729</v>
      </c>
      <c r="I31" s="61">
        <f t="shared" ref="I31:I36" si="1">F31/H31</f>
        <v>0.47049234727367439</v>
      </c>
      <c r="J31" s="61">
        <f t="shared" ref="J31:J36" si="2">G31/H31</f>
        <v>0.52950765272632561</v>
      </c>
      <c r="K31" s="62">
        <f t="shared" ref="K31:K36" si="3">I31+J31</f>
        <v>1</v>
      </c>
      <c r="L31" s="23"/>
      <c r="N31" s="93"/>
      <c r="O31" s="93"/>
      <c r="P31" s="93"/>
    </row>
    <row r="32" spans="1:16" ht="12.95" customHeight="1" x14ac:dyDescent="0.25">
      <c r="A32" s="5"/>
      <c r="B32" s="42" t="s">
        <v>32</v>
      </c>
      <c r="C32" s="42"/>
      <c r="D32" s="42"/>
      <c r="E32" s="42"/>
      <c r="F32" s="59">
        <v>4128</v>
      </c>
      <c r="G32" s="59">
        <v>4129</v>
      </c>
      <c r="H32" s="60">
        <f t="shared" si="0"/>
        <v>8257</v>
      </c>
      <c r="I32" s="61">
        <f t="shared" si="1"/>
        <v>0.49993944531912315</v>
      </c>
      <c r="J32" s="61">
        <f t="shared" si="2"/>
        <v>0.50006055468087685</v>
      </c>
      <c r="K32" s="62">
        <f t="shared" si="3"/>
        <v>1</v>
      </c>
      <c r="L32" s="23"/>
      <c r="N32" s="93"/>
      <c r="O32" s="93"/>
      <c r="P32" s="93"/>
    </row>
    <row r="33" spans="1:16" ht="12.95" customHeight="1" x14ac:dyDescent="0.25">
      <c r="A33" s="5"/>
      <c r="B33" s="42" t="s">
        <v>34</v>
      </c>
      <c r="C33" s="42"/>
      <c r="D33" s="42"/>
      <c r="E33" s="42"/>
      <c r="F33" s="59">
        <v>1900</v>
      </c>
      <c r="G33" s="59">
        <v>2019</v>
      </c>
      <c r="H33" s="60">
        <f t="shared" si="0"/>
        <v>3919</v>
      </c>
      <c r="I33" s="61">
        <f t="shared" si="1"/>
        <v>0.48481755549885175</v>
      </c>
      <c r="J33" s="61">
        <f t="shared" si="2"/>
        <v>0.51518244450114825</v>
      </c>
      <c r="K33" s="62">
        <f t="shared" si="3"/>
        <v>1</v>
      </c>
      <c r="L33" s="23"/>
      <c r="N33" s="93"/>
      <c r="O33" s="93"/>
      <c r="P33" s="93"/>
    </row>
    <row r="34" spans="1:16" ht="12.95" customHeight="1" x14ac:dyDescent="0.25">
      <c r="A34" s="5"/>
      <c r="B34" s="42" t="s">
        <v>36</v>
      </c>
      <c r="C34" s="42"/>
      <c r="D34" s="42"/>
      <c r="E34" s="42"/>
      <c r="F34" s="59">
        <v>997</v>
      </c>
      <c r="G34" s="59">
        <v>1073</v>
      </c>
      <c r="H34" s="60">
        <f t="shared" si="0"/>
        <v>2070</v>
      </c>
      <c r="I34" s="61">
        <f t="shared" si="1"/>
        <v>0.48164251207729469</v>
      </c>
      <c r="J34" s="61">
        <f t="shared" si="2"/>
        <v>0.51835748792270531</v>
      </c>
      <c r="K34" s="62">
        <f t="shared" si="3"/>
        <v>1</v>
      </c>
      <c r="L34" s="23"/>
      <c r="N34" s="93"/>
      <c r="O34" s="93"/>
      <c r="P34" s="93"/>
    </row>
    <row r="35" spans="1:16" ht="12.95" customHeight="1" x14ac:dyDescent="0.25">
      <c r="A35" s="5"/>
      <c r="B35" s="42" t="s">
        <v>37</v>
      </c>
      <c r="C35" s="42"/>
      <c r="D35" s="42"/>
      <c r="E35" s="42"/>
      <c r="F35" s="59">
        <v>48873</v>
      </c>
      <c r="G35" s="59">
        <v>61836</v>
      </c>
      <c r="H35" s="60">
        <f t="shared" si="0"/>
        <v>110709</v>
      </c>
      <c r="I35" s="61">
        <f>F35/H35</f>
        <v>0.44145462428528848</v>
      </c>
      <c r="J35" s="61">
        <f t="shared" si="2"/>
        <v>0.55854537571471152</v>
      </c>
      <c r="K35" s="62">
        <f t="shared" si="3"/>
        <v>1</v>
      </c>
      <c r="L35" s="23"/>
      <c r="N35" s="93"/>
      <c r="O35" s="93"/>
      <c r="P35" s="93"/>
    </row>
    <row r="36" spans="1:16" ht="12.95" customHeight="1" x14ac:dyDescent="0.25">
      <c r="A36" s="5"/>
      <c r="B36" s="42" t="s">
        <v>38</v>
      </c>
      <c r="C36" s="42"/>
      <c r="D36" s="42"/>
      <c r="E36" s="42"/>
      <c r="F36" s="59">
        <v>29111</v>
      </c>
      <c r="G36" s="59">
        <v>34370</v>
      </c>
      <c r="H36" s="60">
        <f t="shared" si="0"/>
        <v>63481</v>
      </c>
      <c r="I36" s="61">
        <f t="shared" si="1"/>
        <v>0.45857815724389978</v>
      </c>
      <c r="J36" s="61">
        <f t="shared" si="2"/>
        <v>0.54142184275610028</v>
      </c>
      <c r="K36" s="62">
        <f t="shared" si="3"/>
        <v>1</v>
      </c>
      <c r="L36" s="23"/>
      <c r="N36" s="93"/>
      <c r="O36" s="93"/>
      <c r="P36" s="93"/>
    </row>
    <row r="37" spans="1:16" ht="12.95" customHeight="1" x14ac:dyDescent="0.25">
      <c r="A37" s="5"/>
      <c r="B37" s="43" t="s">
        <v>39</v>
      </c>
      <c r="C37" s="43"/>
      <c r="D37" s="43"/>
      <c r="E37" s="43"/>
      <c r="F37" s="71"/>
      <c r="G37" s="71"/>
      <c r="H37" s="71"/>
      <c r="I37" s="72"/>
      <c r="J37" s="72"/>
      <c r="K37" s="72"/>
      <c r="L37" s="22"/>
      <c r="N37" s="93"/>
      <c r="O37" s="93"/>
      <c r="P37" s="93"/>
    </row>
    <row r="38" spans="1:16" ht="12.95" customHeight="1" x14ac:dyDescent="0.25">
      <c r="A38" s="5"/>
      <c r="B38" s="42" t="s">
        <v>40</v>
      </c>
      <c r="C38" s="42"/>
      <c r="D38" s="42"/>
      <c r="E38" s="42"/>
      <c r="F38" s="59">
        <v>2677</v>
      </c>
      <c r="G38" s="59">
        <v>2855</v>
      </c>
      <c r="H38" s="60">
        <f t="shared" si="0"/>
        <v>5532</v>
      </c>
      <c r="I38" s="61">
        <f>F38/H38</f>
        <v>0.48391178597252349</v>
      </c>
      <c r="J38" s="61">
        <f>G38/H38</f>
        <v>0.51608821402747651</v>
      </c>
      <c r="K38" s="62">
        <f>I38+J38</f>
        <v>1</v>
      </c>
      <c r="L38" s="23"/>
      <c r="N38" s="93"/>
      <c r="O38" s="93"/>
      <c r="P38" s="93"/>
    </row>
    <row r="39" spans="1:16" ht="12.95" customHeight="1" x14ac:dyDescent="0.25">
      <c r="A39" s="5"/>
      <c r="B39" s="42" t="s">
        <v>42</v>
      </c>
      <c r="C39" s="42"/>
      <c r="D39" s="42"/>
      <c r="E39" s="42"/>
      <c r="F39" s="59">
        <v>4504</v>
      </c>
      <c r="G39" s="59">
        <v>4889</v>
      </c>
      <c r="H39" s="60">
        <f t="shared" si="0"/>
        <v>9393</v>
      </c>
      <c r="I39" s="61">
        <f>F39/H39</f>
        <v>0.47950601511764079</v>
      </c>
      <c r="J39" s="61">
        <f>G39/H39</f>
        <v>0.52049398488235921</v>
      </c>
      <c r="K39" s="62">
        <f>I39+J39</f>
        <v>1</v>
      </c>
      <c r="L39" s="23"/>
      <c r="N39" s="93"/>
      <c r="O39" s="93"/>
      <c r="P39" s="93"/>
    </row>
    <row r="40" spans="1:16" ht="12.95" customHeight="1" x14ac:dyDescent="0.25">
      <c r="A40" s="5"/>
      <c r="B40" s="43" t="s">
        <v>44</v>
      </c>
      <c r="C40" s="43"/>
      <c r="D40" s="43"/>
      <c r="E40" s="43"/>
      <c r="F40" s="71"/>
      <c r="G40" s="71"/>
      <c r="H40" s="71"/>
      <c r="I40" s="72"/>
      <c r="J40" s="72"/>
      <c r="K40" s="72"/>
      <c r="L40" s="22"/>
      <c r="N40" s="93"/>
      <c r="O40" s="93"/>
      <c r="P40" s="93"/>
    </row>
    <row r="41" spans="1:16" ht="12.95" customHeight="1" x14ac:dyDescent="0.25">
      <c r="A41" s="5"/>
      <c r="B41" s="42" t="s">
        <v>45</v>
      </c>
      <c r="C41" s="42"/>
      <c r="D41" s="42"/>
      <c r="E41" s="42"/>
      <c r="F41" s="59">
        <v>14789</v>
      </c>
      <c r="G41" s="59">
        <v>14816</v>
      </c>
      <c r="H41" s="60">
        <f t="shared" si="0"/>
        <v>29605</v>
      </c>
      <c r="I41" s="61">
        <f>F41/H41</f>
        <v>0.49954399594663063</v>
      </c>
      <c r="J41" s="61">
        <f>G41/H41</f>
        <v>0.50045600405336932</v>
      </c>
      <c r="K41" s="62">
        <f>I41+J41</f>
        <v>1</v>
      </c>
      <c r="L41" s="23"/>
      <c r="N41" s="93"/>
      <c r="O41" s="93"/>
      <c r="P41" s="93"/>
    </row>
    <row r="42" spans="1:16" ht="12.95" customHeight="1" x14ac:dyDescent="0.25">
      <c r="A42" s="5"/>
      <c r="B42" s="42" t="s">
        <v>47</v>
      </c>
      <c r="C42" s="42"/>
      <c r="D42" s="42"/>
      <c r="E42" s="42"/>
      <c r="F42" s="59">
        <v>2114</v>
      </c>
      <c r="G42" s="59">
        <v>2201</v>
      </c>
      <c r="H42" s="60">
        <f t="shared" si="0"/>
        <v>4315</v>
      </c>
      <c r="I42" s="61">
        <f>F42/H42</f>
        <v>0.48991888760139052</v>
      </c>
      <c r="J42" s="61">
        <f>G42/H42</f>
        <v>0.51008111239860954</v>
      </c>
      <c r="K42" s="62">
        <f>I42+J42</f>
        <v>1</v>
      </c>
      <c r="L42" s="23"/>
      <c r="N42" s="93"/>
      <c r="O42" s="93"/>
      <c r="P42" s="93"/>
    </row>
    <row r="43" spans="1:16" ht="12.95" customHeight="1" x14ac:dyDescent="0.25">
      <c r="A43" s="5"/>
      <c r="B43" s="43" t="s">
        <v>48</v>
      </c>
      <c r="C43" s="43"/>
      <c r="D43" s="43"/>
      <c r="E43" s="43"/>
      <c r="F43" s="71"/>
      <c r="G43" s="71"/>
      <c r="H43" s="71"/>
      <c r="I43" s="72"/>
      <c r="J43" s="72"/>
      <c r="K43" s="72"/>
      <c r="L43" s="22"/>
      <c r="N43" s="93"/>
      <c r="O43" s="93"/>
      <c r="P43" s="93"/>
    </row>
    <row r="44" spans="1:16" ht="12.95" customHeight="1" x14ac:dyDescent="0.25">
      <c r="A44" s="5"/>
      <c r="B44" s="42" t="s">
        <v>49</v>
      </c>
      <c r="C44" s="42"/>
      <c r="D44" s="42"/>
      <c r="E44" s="42"/>
      <c r="F44" s="59">
        <v>78021</v>
      </c>
      <c r="G44" s="59">
        <v>82230</v>
      </c>
      <c r="H44" s="60">
        <f t="shared" si="0"/>
        <v>160251</v>
      </c>
      <c r="I44" s="61">
        <f>F44/H44</f>
        <v>0.48686747664601154</v>
      </c>
      <c r="J44" s="61">
        <f>G44/H44</f>
        <v>0.5131325233539884</v>
      </c>
      <c r="K44" s="62">
        <f>I44+J44</f>
        <v>1</v>
      </c>
      <c r="L44" s="23"/>
      <c r="N44" s="93"/>
      <c r="O44" s="93"/>
      <c r="P44" s="93"/>
    </row>
    <row r="45" spans="1:16" ht="12.95" customHeight="1" x14ac:dyDescent="0.25">
      <c r="A45" s="5"/>
      <c r="B45" s="42" t="s">
        <v>51</v>
      </c>
      <c r="C45" s="42"/>
      <c r="D45" s="42"/>
      <c r="E45" s="42"/>
      <c r="F45" s="59">
        <v>246404</v>
      </c>
      <c r="G45" s="59">
        <v>267044</v>
      </c>
      <c r="H45" s="60">
        <f t="shared" si="0"/>
        <v>513448</v>
      </c>
      <c r="I45" s="61">
        <f>F45/H45</f>
        <v>0.47990059363362991</v>
      </c>
      <c r="J45" s="61">
        <f>G45/H45</f>
        <v>0.52009940636637009</v>
      </c>
      <c r="K45" s="62">
        <f>I45+J45</f>
        <v>1</v>
      </c>
      <c r="L45" s="23"/>
      <c r="N45" s="93"/>
      <c r="O45" s="93"/>
      <c r="P45" s="93"/>
    </row>
    <row r="46" spans="1:16" ht="12.95" customHeight="1" x14ac:dyDescent="0.25">
      <c r="A46" s="5"/>
      <c r="B46" s="42" t="s">
        <v>191</v>
      </c>
      <c r="C46" s="42"/>
      <c r="D46" s="42"/>
      <c r="E46" s="42"/>
      <c r="F46" s="59">
        <v>882</v>
      </c>
      <c r="G46" s="59">
        <v>1898</v>
      </c>
      <c r="H46" s="60">
        <f>F46+G46</f>
        <v>2780</v>
      </c>
      <c r="I46" s="61">
        <f>F46/H46</f>
        <v>0.31726618705035969</v>
      </c>
      <c r="J46" s="61">
        <f>G46/H46</f>
        <v>0.68273381294964031</v>
      </c>
      <c r="K46" s="62">
        <f>I46+J46</f>
        <v>1</v>
      </c>
      <c r="L46" s="23"/>
      <c r="N46" s="93"/>
      <c r="O46" s="93"/>
      <c r="P46" s="93"/>
    </row>
    <row r="47" spans="1:16" ht="12.95" customHeight="1" x14ac:dyDescent="0.25">
      <c r="A47" s="5"/>
      <c r="B47" s="42" t="s">
        <v>52</v>
      </c>
      <c r="C47" s="42"/>
      <c r="D47" s="42"/>
      <c r="E47" s="42"/>
      <c r="F47" s="59">
        <v>8480</v>
      </c>
      <c r="G47" s="59">
        <v>8798</v>
      </c>
      <c r="H47" s="60">
        <f t="shared" si="0"/>
        <v>17278</v>
      </c>
      <c r="I47" s="61">
        <f>F47/H47</f>
        <v>0.49079754601226994</v>
      </c>
      <c r="J47" s="61">
        <f>G47/H47</f>
        <v>0.50920245398773001</v>
      </c>
      <c r="K47" s="62">
        <f>I47+J47</f>
        <v>1</v>
      </c>
      <c r="L47" s="23"/>
      <c r="N47" s="93"/>
      <c r="O47" s="93"/>
      <c r="P47" s="93"/>
    </row>
    <row r="48" spans="1:16" ht="12.95" customHeight="1" x14ac:dyDescent="0.25">
      <c r="A48" s="5"/>
      <c r="B48" s="42" t="s">
        <v>54</v>
      </c>
      <c r="C48" s="42"/>
      <c r="D48" s="42"/>
      <c r="E48" s="42"/>
      <c r="F48" s="59">
        <v>44324</v>
      </c>
      <c r="G48" s="59">
        <v>48390</v>
      </c>
      <c r="H48" s="60">
        <f t="shared" si="0"/>
        <v>92714</v>
      </c>
      <c r="I48" s="61">
        <f>F48/H48</f>
        <v>0.47807235153267036</v>
      </c>
      <c r="J48" s="61">
        <f>G48/H48</f>
        <v>0.52192764846732964</v>
      </c>
      <c r="K48" s="62">
        <f>I48+J48</f>
        <v>1</v>
      </c>
      <c r="L48" s="23"/>
      <c r="N48" s="93"/>
      <c r="O48" s="93"/>
      <c r="P48" s="93"/>
    </row>
    <row r="49" spans="1:16" ht="12.95" customHeight="1" x14ac:dyDescent="0.25">
      <c r="A49" s="5"/>
      <c r="B49" s="43" t="s">
        <v>55</v>
      </c>
      <c r="C49" s="43"/>
      <c r="D49" s="43"/>
      <c r="E49" s="43"/>
      <c r="F49" s="71"/>
      <c r="G49" s="71"/>
      <c r="H49" s="71"/>
      <c r="I49" s="72"/>
      <c r="J49" s="72"/>
      <c r="K49" s="72"/>
      <c r="L49" s="22"/>
      <c r="N49" s="93"/>
      <c r="O49" s="93"/>
      <c r="P49" s="93"/>
    </row>
    <row r="50" spans="1:16" ht="12.95" customHeight="1" x14ac:dyDescent="0.25">
      <c r="A50" s="5"/>
      <c r="B50" s="42" t="s">
        <v>56</v>
      </c>
      <c r="C50" s="42"/>
      <c r="D50" s="42"/>
      <c r="E50" s="42"/>
      <c r="F50" s="59">
        <v>18781</v>
      </c>
      <c r="G50" s="59">
        <v>19459</v>
      </c>
      <c r="H50" s="60">
        <f t="shared" si="0"/>
        <v>38240</v>
      </c>
      <c r="I50" s="61">
        <f t="shared" ref="I50:I55" si="4">F50/H50</f>
        <v>0.49113493723849372</v>
      </c>
      <c r="J50" s="61">
        <f t="shared" ref="J50:J55" si="5">G50/H50</f>
        <v>0.50886506276150623</v>
      </c>
      <c r="K50" s="62">
        <f>I50+J50</f>
        <v>1</v>
      </c>
      <c r="L50" s="23"/>
      <c r="N50" s="93"/>
      <c r="O50" s="93"/>
      <c r="P50" s="93"/>
    </row>
    <row r="51" spans="1:16" ht="12.95" customHeight="1" x14ac:dyDescent="0.25">
      <c r="A51" s="5"/>
      <c r="B51" s="42" t="s">
        <v>58</v>
      </c>
      <c r="C51" s="42"/>
      <c r="D51" s="42"/>
      <c r="E51" s="42"/>
      <c r="F51" s="59">
        <v>76908</v>
      </c>
      <c r="G51" s="59">
        <v>78588</v>
      </c>
      <c r="H51" s="60">
        <f t="shared" si="0"/>
        <v>155496</v>
      </c>
      <c r="I51" s="61">
        <f t="shared" si="4"/>
        <v>0.4945979317795956</v>
      </c>
      <c r="J51" s="61">
        <f t="shared" si="5"/>
        <v>0.50540206822040434</v>
      </c>
      <c r="K51" s="62">
        <f>I51+J51</f>
        <v>1</v>
      </c>
      <c r="L51" s="23"/>
      <c r="N51" s="93"/>
      <c r="O51" s="93"/>
      <c r="P51" s="93"/>
    </row>
    <row r="52" spans="1:16" ht="12.95" customHeight="1" x14ac:dyDescent="0.25">
      <c r="A52" s="5"/>
      <c r="B52" s="42" t="s">
        <v>60</v>
      </c>
      <c r="C52" s="42"/>
      <c r="D52" s="42"/>
      <c r="E52" s="42"/>
      <c r="F52" s="59">
        <v>18480</v>
      </c>
      <c r="G52" s="59">
        <v>20817</v>
      </c>
      <c r="H52" s="60">
        <f t="shared" si="0"/>
        <v>39297</v>
      </c>
      <c r="I52" s="61">
        <f t="shared" si="4"/>
        <v>0.47026490571799373</v>
      </c>
      <c r="J52" s="61">
        <f t="shared" si="5"/>
        <v>0.52973509428200627</v>
      </c>
      <c r="K52" s="62">
        <f>I52+J52</f>
        <v>1</v>
      </c>
      <c r="L52" s="23"/>
      <c r="N52" s="93"/>
      <c r="O52" s="93"/>
      <c r="P52" s="93"/>
    </row>
    <row r="53" spans="1:16" ht="12.95" customHeight="1" x14ac:dyDescent="0.25">
      <c r="A53" s="5"/>
      <c r="B53" s="42" t="s">
        <v>61</v>
      </c>
      <c r="C53" s="42"/>
      <c r="D53" s="42"/>
      <c r="E53" s="42"/>
      <c r="F53" s="36" t="s">
        <v>92</v>
      </c>
      <c r="G53" s="36" t="s">
        <v>92</v>
      </c>
      <c r="H53" s="95" t="s">
        <v>92</v>
      </c>
      <c r="I53" s="36" t="s">
        <v>92</v>
      </c>
      <c r="J53" s="36" t="s">
        <v>92</v>
      </c>
      <c r="K53" s="95" t="s">
        <v>92</v>
      </c>
      <c r="L53" s="20"/>
      <c r="N53" s="93"/>
      <c r="O53" s="93"/>
      <c r="P53" s="93"/>
    </row>
    <row r="54" spans="1:16" ht="12.95" customHeight="1" x14ac:dyDescent="0.25">
      <c r="A54" s="5"/>
      <c r="B54" s="42" t="s">
        <v>63</v>
      </c>
      <c r="C54" s="42"/>
      <c r="D54" s="42"/>
      <c r="E54" s="42"/>
      <c r="F54" s="59">
        <v>3399</v>
      </c>
      <c r="G54" s="59">
        <v>3201</v>
      </c>
      <c r="H54" s="60">
        <f t="shared" si="0"/>
        <v>6600</v>
      </c>
      <c r="I54" s="61">
        <f>F54/H54</f>
        <v>0.51500000000000001</v>
      </c>
      <c r="J54" s="61">
        <f t="shared" si="5"/>
        <v>0.48499999999999999</v>
      </c>
      <c r="K54" s="62">
        <f>I54+J54</f>
        <v>1</v>
      </c>
      <c r="L54" s="23"/>
      <c r="N54" s="93"/>
      <c r="O54" s="93"/>
      <c r="P54" s="93"/>
    </row>
    <row r="55" spans="1:16" ht="12.95" customHeight="1" x14ac:dyDescent="0.25">
      <c r="A55" s="5"/>
      <c r="B55" s="43" t="s">
        <v>9</v>
      </c>
      <c r="C55" s="44"/>
      <c r="D55" s="44"/>
      <c r="E55" s="44"/>
      <c r="F55" s="68">
        <f>SUM(F15:F19,F21:F25,F27:F29,F31:F36,F38:F39,F41:F42,F44:F48,F50:F54)</f>
        <v>2470505</v>
      </c>
      <c r="G55" s="68">
        <f>SUM(G15:G19,G21:G25,G27:G29,G31:G36,G38:G39,G41:G42,G44:G48,G50:G54)</f>
        <v>2732941</v>
      </c>
      <c r="H55" s="68">
        <f>SUM(H15:H19,H21:H25,H27:H29,H31:H36,H38:H39,H41:H42,H44:H48,H50:H54)</f>
        <v>5203446</v>
      </c>
      <c r="I55" s="73">
        <f t="shared" si="4"/>
        <v>0.47478248068683715</v>
      </c>
      <c r="J55" s="73">
        <f t="shared" si="5"/>
        <v>0.52521751931316285</v>
      </c>
      <c r="K55" s="73">
        <f>SUM(I55:J55)</f>
        <v>1</v>
      </c>
      <c r="L55" s="25"/>
      <c r="N55" s="93"/>
      <c r="O55" s="93"/>
      <c r="P55" s="93"/>
    </row>
    <row r="56" spans="1:16" ht="6" customHeight="1" thickBot="1" x14ac:dyDescent="0.3">
      <c r="A56" s="5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5"/>
      <c r="P56" s="93"/>
    </row>
    <row r="57" spans="1:16" ht="12" customHeight="1" x14ac:dyDescent="0.2">
      <c r="A57" s="5"/>
      <c r="B57" s="48" t="s">
        <v>196</v>
      </c>
      <c r="C57" s="28"/>
      <c r="D57" s="28"/>
      <c r="E57" s="28"/>
      <c r="F57" s="28"/>
      <c r="G57" s="28"/>
      <c r="H57" s="28"/>
      <c r="I57" s="28"/>
      <c r="J57" s="28"/>
      <c r="K57" s="28"/>
      <c r="L57" s="5"/>
    </row>
    <row r="58" spans="1:16" ht="12" customHeight="1" x14ac:dyDescent="0.2">
      <c r="A58" s="5"/>
      <c r="B58" s="47" t="s">
        <v>65</v>
      </c>
      <c r="C58" s="28"/>
      <c r="D58" s="28"/>
      <c r="E58" s="28"/>
      <c r="F58" s="28"/>
      <c r="G58" s="28"/>
      <c r="H58" s="28"/>
      <c r="I58" s="28"/>
      <c r="J58" s="28"/>
      <c r="K58" s="28"/>
      <c r="L58" s="5"/>
    </row>
    <row r="59" spans="1:16" ht="12" customHeight="1" x14ac:dyDescent="0.2">
      <c r="A59" s="5"/>
      <c r="B59" s="48" t="s">
        <v>154</v>
      </c>
      <c r="C59" s="28"/>
      <c r="D59" s="28"/>
      <c r="E59" s="28"/>
      <c r="F59" s="28"/>
      <c r="G59" s="28"/>
      <c r="H59" s="28"/>
      <c r="I59" s="28"/>
      <c r="J59" s="28"/>
      <c r="K59" s="28"/>
      <c r="L59" s="5"/>
    </row>
    <row r="60" spans="1:16" ht="12" customHeight="1" x14ac:dyDescent="0.2">
      <c r="A60" s="5"/>
      <c r="B60" s="48" t="s">
        <v>185</v>
      </c>
      <c r="C60" s="28"/>
      <c r="D60" s="28"/>
      <c r="E60" s="28"/>
      <c r="F60" s="28"/>
      <c r="G60" s="28"/>
      <c r="H60" s="28"/>
      <c r="I60" s="28"/>
      <c r="J60" s="28"/>
      <c r="K60" s="28"/>
      <c r="L60" s="5"/>
    </row>
    <row r="61" spans="1:16" ht="12" customHeight="1" x14ac:dyDescent="0.2">
      <c r="A61" s="5"/>
      <c r="B61" s="48"/>
      <c r="C61" s="28"/>
      <c r="D61" s="28"/>
      <c r="E61" s="28"/>
      <c r="F61" s="28"/>
      <c r="G61" s="28"/>
      <c r="H61" s="28"/>
      <c r="I61" s="28"/>
      <c r="J61" s="28"/>
      <c r="K61" s="28"/>
      <c r="L61" s="5"/>
    </row>
    <row r="62" spans="1:16" ht="12" customHeight="1" x14ac:dyDescent="0.2">
      <c r="A62" s="5"/>
      <c r="B62" s="106"/>
      <c r="C62" s="28"/>
      <c r="D62" s="28"/>
      <c r="E62" s="28"/>
      <c r="F62" s="28"/>
      <c r="G62" s="28"/>
      <c r="H62" s="28"/>
      <c r="I62" s="28"/>
      <c r="J62" s="28"/>
      <c r="K62" s="28"/>
      <c r="L62" s="5"/>
    </row>
    <row r="63" spans="1:16" ht="12" customHeight="1" x14ac:dyDescent="0.2">
      <c r="A63" s="5"/>
      <c r="B63" s="48"/>
      <c r="C63" s="28"/>
      <c r="D63" s="28"/>
      <c r="E63" s="28"/>
      <c r="F63" s="28"/>
      <c r="G63" s="28"/>
      <c r="H63" s="28"/>
      <c r="I63" s="28"/>
      <c r="J63" s="28"/>
      <c r="K63" s="28"/>
      <c r="L63" s="5"/>
    </row>
    <row r="64" spans="1:16" ht="12" customHeight="1" x14ac:dyDescent="0.2">
      <c r="A64" s="5"/>
      <c r="B64" s="48"/>
      <c r="C64" s="28"/>
      <c r="D64" s="28"/>
      <c r="E64" s="28"/>
      <c r="F64" s="49"/>
      <c r="G64" s="49"/>
      <c r="H64" s="49"/>
      <c r="I64" s="49"/>
      <c r="J64" s="49"/>
      <c r="K64" s="49"/>
      <c r="L64" s="35"/>
    </row>
    <row r="65" spans="1:12" ht="6" customHeight="1" x14ac:dyDescent="0.25">
      <c r="A65" s="5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5"/>
    </row>
    <row r="66" spans="1:12" ht="12" customHeight="1" x14ac:dyDescent="0.25">
      <c r="A66" s="5"/>
      <c r="B66" s="50"/>
      <c r="C66" s="50"/>
      <c r="D66" s="28"/>
      <c r="E66" s="28"/>
      <c r="F66" s="28"/>
      <c r="G66" s="28"/>
      <c r="H66" s="28"/>
      <c r="I66" s="28"/>
      <c r="J66" s="28"/>
      <c r="K66" s="28"/>
      <c r="L66" s="5"/>
    </row>
    <row r="67" spans="1:12" ht="12" customHeight="1" x14ac:dyDescent="0.25">
      <c r="A67" s="5"/>
      <c r="B67" s="50"/>
      <c r="C67" s="51"/>
      <c r="D67" s="28"/>
      <c r="E67" s="28"/>
      <c r="F67" s="28"/>
      <c r="G67" s="28"/>
      <c r="H67" s="28"/>
      <c r="I67" s="28"/>
      <c r="J67" s="28"/>
      <c r="K67" s="28"/>
      <c r="L67" s="5"/>
    </row>
    <row r="68" spans="1:12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5"/>
    </row>
    <row r="69" spans="1:12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5"/>
    </row>
    <row r="70" spans="1:12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5"/>
    </row>
    <row r="71" spans="1:12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5"/>
    </row>
    <row r="72" spans="1:12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5"/>
    </row>
    <row r="73" spans="1:12" ht="12" customHeight="1" x14ac:dyDescent="0.25">
      <c r="A73" s="5"/>
      <c r="B73" s="50"/>
      <c r="C73" s="50"/>
      <c r="D73" s="28"/>
      <c r="E73" s="28"/>
      <c r="F73" s="28"/>
      <c r="G73" s="28"/>
      <c r="H73" s="28"/>
      <c r="I73" s="28"/>
      <c r="J73" s="28"/>
      <c r="K73" s="28"/>
      <c r="L73" s="5"/>
    </row>
    <row r="74" spans="1:12" ht="12" customHeight="1" x14ac:dyDescent="0.25"/>
    <row r="75" spans="1:12" ht="12" customHeight="1" x14ac:dyDescent="0.25"/>
    <row r="76" spans="1:12" ht="12" customHeight="1" x14ac:dyDescent="0.25"/>
    <row r="77" spans="1:12" ht="12" customHeight="1" x14ac:dyDescent="0.25"/>
    <row r="78" spans="1:12" ht="12.95" customHeight="1" x14ac:dyDescent="0.25"/>
    <row r="208" spans="6:15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</row>
    <row r="209" spans="5:18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</row>
    <row r="210" spans="5:18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</row>
    <row r="211" spans="5:18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</row>
    <row r="212" spans="5:18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</row>
    <row r="213" spans="5:18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</row>
    <row r="214" spans="5:18" x14ac:dyDescent="0.25">
      <c r="F214" s="16"/>
      <c r="G214" s="16"/>
      <c r="H214" s="16"/>
      <c r="I214" s="16"/>
      <c r="J214" s="16"/>
      <c r="K214" s="16"/>
      <c r="L214" s="16"/>
      <c r="M214" s="16"/>
      <c r="N214" s="16"/>
      <c r="O214" s="16"/>
    </row>
    <row r="215" spans="5:18" x14ac:dyDescent="0.25"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7"/>
    </row>
    <row r="216" spans="5:18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8"/>
      <c r="Q216" s="18"/>
      <c r="R216" s="18"/>
    </row>
    <row r="217" spans="5:18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8"/>
      <c r="Q217" s="18"/>
      <c r="R217" s="18"/>
    </row>
    <row r="218" spans="5:18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8"/>
      <c r="Q218" s="18"/>
      <c r="R218" s="18"/>
    </row>
    <row r="219" spans="5:18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8"/>
      <c r="Q219" s="18"/>
      <c r="R219" s="18"/>
    </row>
    <row r="220" spans="5:18" x14ac:dyDescent="0.25">
      <c r="E220" s="18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8"/>
      <c r="Q220" s="18"/>
      <c r="R220" s="18"/>
    </row>
    <row r="221" spans="5:18" x14ac:dyDescent="0.25">
      <c r="E221" s="18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8"/>
      <c r="Q221" s="18"/>
      <c r="R221" s="18"/>
    </row>
    <row r="222" spans="5:18" x14ac:dyDescent="0.25">
      <c r="E222" s="18"/>
      <c r="F222" s="17"/>
      <c r="G222" s="17"/>
      <c r="H222" s="17"/>
      <c r="I222" s="17"/>
      <c r="J222" s="17"/>
      <c r="K222" s="17"/>
      <c r="L222" s="17"/>
      <c r="M222" s="17"/>
      <c r="N222" s="16"/>
      <c r="O222" s="16"/>
      <c r="P222" s="18"/>
      <c r="Q222" s="18"/>
      <c r="R222" s="18"/>
    </row>
    <row r="223" spans="5:18" x14ac:dyDescent="0.2">
      <c r="E223" s="18"/>
      <c r="F223" s="17"/>
      <c r="G223" s="53">
        <v>314585</v>
      </c>
      <c r="H223" s="53">
        <v>372586</v>
      </c>
      <c r="I223" s="53">
        <v>139342</v>
      </c>
      <c r="J223" s="53">
        <v>0</v>
      </c>
      <c r="K223" s="53">
        <f>SUM(G223:J223)</f>
        <v>826513</v>
      </c>
      <c r="L223" s="54"/>
      <c r="M223" s="17"/>
      <c r="N223" s="16"/>
      <c r="O223" s="16"/>
      <c r="P223" s="18"/>
      <c r="Q223" s="18"/>
      <c r="R223" s="18"/>
    </row>
    <row r="224" spans="5:18" x14ac:dyDescent="0.25">
      <c r="E224" s="18"/>
      <c r="F224" s="17"/>
      <c r="G224" s="17"/>
      <c r="H224" s="17"/>
      <c r="I224" s="17"/>
      <c r="J224" s="17"/>
      <c r="K224" s="17"/>
      <c r="L224" s="17"/>
      <c r="M224" s="17"/>
      <c r="N224" s="16"/>
      <c r="O224" s="16"/>
      <c r="P224" s="18"/>
      <c r="Q224" s="18"/>
      <c r="R224" s="18"/>
    </row>
    <row r="225" spans="5:18" x14ac:dyDescent="0.25">
      <c r="E225" s="18"/>
      <c r="F225" s="17"/>
      <c r="G225" s="17"/>
      <c r="H225" s="17"/>
      <c r="I225" s="17"/>
      <c r="J225" s="17"/>
      <c r="K225" s="17"/>
      <c r="L225" s="17"/>
      <c r="M225" s="17"/>
      <c r="N225" s="16"/>
      <c r="O225" s="16"/>
      <c r="P225" s="18"/>
      <c r="Q225" s="18"/>
      <c r="R225" s="18"/>
    </row>
    <row r="226" spans="5:18" x14ac:dyDescent="0.25">
      <c r="E226" s="18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8"/>
      <c r="Q226" s="18"/>
      <c r="R226" s="18"/>
    </row>
    <row r="227" spans="5:18" x14ac:dyDescent="0.25">
      <c r="E227" s="18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8"/>
      <c r="Q227" s="18"/>
      <c r="R227" s="18"/>
    </row>
    <row r="228" spans="5:18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</row>
    <row r="229" spans="5:18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6"/>
      <c r="P229" s="16"/>
      <c r="Q229" s="16"/>
    </row>
    <row r="230" spans="5:18" x14ac:dyDescent="0.25">
      <c r="F230" s="16"/>
      <c r="G230" s="17"/>
      <c r="H230" s="17"/>
      <c r="I230" s="17"/>
      <c r="J230" s="17"/>
      <c r="K230" s="17"/>
      <c r="L230" s="17"/>
      <c r="M230" s="17"/>
      <c r="N230" s="17"/>
      <c r="O230" s="16"/>
      <c r="P230" s="16"/>
      <c r="Q230" s="16"/>
    </row>
    <row r="231" spans="5:18" x14ac:dyDescent="0.25">
      <c r="F231" s="16"/>
      <c r="G231" s="17"/>
      <c r="H231" s="17"/>
      <c r="I231" s="17"/>
      <c r="J231" s="17"/>
      <c r="K231" s="17"/>
      <c r="L231" s="17"/>
      <c r="M231" s="17"/>
      <c r="N231" s="17"/>
      <c r="O231" s="16"/>
      <c r="P231" s="16"/>
      <c r="Q231" s="16"/>
    </row>
    <row r="232" spans="5:18" x14ac:dyDescent="0.25"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</row>
    <row r="233" spans="5:18" x14ac:dyDescent="0.25"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</row>
  </sheetData>
  <mergeCells count="2">
    <mergeCell ref="F12:H12"/>
    <mergeCell ref="I12:K12"/>
  </mergeCells>
  <conditionalFormatting sqref="F15:J19">
    <cfRule type="expression" dxfId="204" priority="30" stopIfTrue="1">
      <formula>F15=""</formula>
    </cfRule>
  </conditionalFormatting>
  <conditionalFormatting sqref="F21:J25">
    <cfRule type="expression" dxfId="203" priority="17" stopIfTrue="1">
      <formula>F21=""</formula>
    </cfRule>
  </conditionalFormatting>
  <conditionalFormatting sqref="F27:J29">
    <cfRule type="expression" dxfId="202" priority="15" stopIfTrue="1">
      <formula>F27=""</formula>
    </cfRule>
  </conditionalFormatting>
  <conditionalFormatting sqref="F31:J36">
    <cfRule type="expression" dxfId="201" priority="13" stopIfTrue="1">
      <formula>F31=""</formula>
    </cfRule>
  </conditionalFormatting>
  <conditionalFormatting sqref="F38:J39">
    <cfRule type="expression" dxfId="200" priority="24" stopIfTrue="1">
      <formula>F38=""</formula>
    </cfRule>
  </conditionalFormatting>
  <conditionalFormatting sqref="F41:J42">
    <cfRule type="expression" dxfId="199" priority="23" stopIfTrue="1">
      <formula>F41=""</formula>
    </cfRule>
  </conditionalFormatting>
  <conditionalFormatting sqref="F44:J48">
    <cfRule type="expression" dxfId="198" priority="22" stopIfTrue="1">
      <formula>F44=""</formula>
    </cfRule>
  </conditionalFormatting>
  <conditionalFormatting sqref="F50:J52 F54:J54">
    <cfRule type="expression" dxfId="197" priority="21" stopIfTrue="1">
      <formula>F50=""</formula>
    </cfRule>
  </conditionalFormatting>
  <conditionalFormatting sqref="F53:K53">
    <cfRule type="cellIs" dxfId="196" priority="1" stopIfTrue="1" operator="equal">
      <formula>""</formula>
    </cfRule>
    <cfRule type="cellIs" dxfId="195" priority="2" stopIfTrue="1" operator="equal">
      <formula>""" """</formula>
    </cfRule>
    <cfRule type="cellIs" dxfId="194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54:J54 H47:J52 H15:J27 H29:J45 H28 I28:J28 H46:J46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6571-6725-4E53-9B30-74AB07AFAE28}">
  <dimension ref="A1:S234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6" width="9.140625" style="7" customWidth="1"/>
    <col min="7" max="11" width="9.42578125" style="7" customWidth="1"/>
    <col min="12" max="12" width="10.5703125" style="7" bestFit="1" customWidth="1"/>
    <col min="13" max="14" width="5.28515625" style="7" customWidth="1"/>
    <col min="15" max="15" width="9.140625" style="7" bestFit="1" customWidth="1"/>
    <col min="16" max="17" width="9.5703125" style="7" bestFit="1" customWidth="1"/>
    <col min="18" max="16384" width="8.7109375" style="7"/>
  </cols>
  <sheetData>
    <row r="1" spans="1:17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19"/>
      <c r="P1" s="19"/>
    </row>
    <row r="2" spans="1:17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O2" s="19"/>
      <c r="P2" s="19"/>
    </row>
    <row r="3" spans="1:17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O3" s="19"/>
      <c r="P3" s="19"/>
    </row>
    <row r="4" spans="1:17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Q4" s="18"/>
    </row>
    <row r="5" spans="1:17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7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9"/>
    </row>
    <row r="7" spans="1:17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17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7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7" ht="18.75" customHeight="1" x14ac:dyDescent="0.25">
      <c r="A10" s="5"/>
      <c r="B10" s="37" t="s">
        <v>144</v>
      </c>
      <c r="C10" s="38"/>
      <c r="D10" s="38"/>
      <c r="E10" s="38"/>
      <c r="F10" s="38"/>
      <c r="G10" s="38"/>
      <c r="H10" s="38"/>
      <c r="I10" s="38"/>
      <c r="J10" s="38"/>
      <c r="K10" s="38"/>
      <c r="L10" s="39"/>
      <c r="M10" s="26"/>
    </row>
    <row r="11" spans="1:17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6"/>
    </row>
    <row r="12" spans="1:17" ht="14.25" customHeight="1" x14ac:dyDescent="0.25">
      <c r="A12" s="5"/>
      <c r="B12" s="30"/>
      <c r="C12" s="30"/>
      <c r="D12" s="30"/>
      <c r="E12" s="30"/>
      <c r="F12" s="134" t="s">
        <v>98</v>
      </c>
      <c r="G12" s="131" t="s">
        <v>99</v>
      </c>
      <c r="H12" s="132"/>
      <c r="I12" s="133"/>
      <c r="J12" s="131" t="s">
        <v>100</v>
      </c>
      <c r="K12" s="132" t="s">
        <v>68</v>
      </c>
      <c r="L12" s="132" t="s">
        <v>9</v>
      </c>
      <c r="M12" s="6"/>
    </row>
    <row r="13" spans="1:17" ht="27" x14ac:dyDescent="0.25">
      <c r="A13" s="5"/>
      <c r="B13" s="63" t="s">
        <v>6</v>
      </c>
      <c r="C13" s="40"/>
      <c r="D13" s="40"/>
      <c r="E13" s="40"/>
      <c r="F13" s="135"/>
      <c r="G13" s="64" t="s">
        <v>101</v>
      </c>
      <c r="H13" s="65" t="s">
        <v>102</v>
      </c>
      <c r="I13" s="65" t="s">
        <v>103</v>
      </c>
      <c r="J13" s="65" t="s">
        <v>104</v>
      </c>
      <c r="K13" s="65" t="s">
        <v>105</v>
      </c>
      <c r="L13" s="66" t="s">
        <v>106</v>
      </c>
      <c r="M13" s="27"/>
    </row>
    <row r="14" spans="1:17" ht="12.95" customHeight="1" x14ac:dyDescent="0.25">
      <c r="A14" s="5"/>
      <c r="B14" s="43" t="s">
        <v>10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24"/>
    </row>
    <row r="15" spans="1:17" ht="12.95" customHeight="1" x14ac:dyDescent="0.25">
      <c r="A15" s="5"/>
      <c r="B15" s="42" t="s">
        <v>11</v>
      </c>
      <c r="C15" s="42"/>
      <c r="D15" s="42"/>
      <c r="E15" s="42"/>
      <c r="F15" s="94">
        <f>I15+L15</f>
        <v>230472</v>
      </c>
      <c r="G15" s="36">
        <v>79211</v>
      </c>
      <c r="H15" s="36">
        <v>83082</v>
      </c>
      <c r="I15" s="95">
        <f>G15+H15</f>
        <v>162293</v>
      </c>
      <c r="J15" s="36">
        <v>45664</v>
      </c>
      <c r="K15" s="36">
        <v>22515</v>
      </c>
      <c r="L15" s="95">
        <f>J15+K15</f>
        <v>68179</v>
      </c>
      <c r="M15" s="23"/>
      <c r="O15" s="93"/>
      <c r="P15" s="93"/>
      <c r="Q15" s="93"/>
    </row>
    <row r="16" spans="1:17" ht="12.95" customHeight="1" x14ac:dyDescent="0.25">
      <c r="A16" s="5"/>
      <c r="B16" s="42" t="s">
        <v>12</v>
      </c>
      <c r="C16" s="42"/>
      <c r="D16" s="42"/>
      <c r="E16" s="42"/>
      <c r="F16" s="94">
        <f>I16+L16</f>
        <v>4226</v>
      </c>
      <c r="G16" s="36">
        <v>3103</v>
      </c>
      <c r="H16" s="36">
        <v>790</v>
      </c>
      <c r="I16" s="95">
        <f>G16+H16</f>
        <v>3893</v>
      </c>
      <c r="J16" s="59">
        <v>184</v>
      </c>
      <c r="K16" s="59">
        <v>149</v>
      </c>
      <c r="L16" s="95">
        <f>J16+K16</f>
        <v>333</v>
      </c>
      <c r="M16" s="23"/>
      <c r="O16" s="93"/>
      <c r="P16" s="93"/>
      <c r="Q16" s="93"/>
    </row>
    <row r="17" spans="1:17" ht="12.95" customHeight="1" x14ac:dyDescent="0.25">
      <c r="A17" s="5"/>
      <c r="B17" s="42" t="s">
        <v>13</v>
      </c>
      <c r="C17" s="42"/>
      <c r="D17" s="42"/>
      <c r="E17" s="42"/>
      <c r="F17" s="94">
        <f>I17+L17</f>
        <v>1976</v>
      </c>
      <c r="G17" s="36">
        <v>814</v>
      </c>
      <c r="H17" s="36">
        <v>818</v>
      </c>
      <c r="I17" s="95">
        <f>G17+H17</f>
        <v>1632</v>
      </c>
      <c r="J17" s="59">
        <v>212</v>
      </c>
      <c r="K17" s="36">
        <v>132</v>
      </c>
      <c r="L17" s="95">
        <f>J17+K17</f>
        <v>344</v>
      </c>
      <c r="M17" s="23"/>
      <c r="O17" s="93"/>
      <c r="P17" s="93"/>
      <c r="Q17" s="93"/>
    </row>
    <row r="18" spans="1:17" ht="12.95" customHeight="1" x14ac:dyDescent="0.25">
      <c r="A18" s="5"/>
      <c r="B18" s="42" t="s">
        <v>15</v>
      </c>
      <c r="C18" s="42"/>
      <c r="D18" s="42"/>
      <c r="E18" s="42"/>
      <c r="F18" s="94">
        <f>I18+L18</f>
        <v>11641</v>
      </c>
      <c r="G18" s="36">
        <v>8606</v>
      </c>
      <c r="H18" s="36">
        <v>1982</v>
      </c>
      <c r="I18" s="95">
        <f>G18+H18</f>
        <v>10588</v>
      </c>
      <c r="J18" s="59">
        <v>760</v>
      </c>
      <c r="K18" s="59">
        <v>293</v>
      </c>
      <c r="L18" s="95">
        <f>J18+K18</f>
        <v>1053</v>
      </c>
      <c r="M18" s="23"/>
      <c r="O18" s="93"/>
      <c r="P18" s="93"/>
      <c r="Q18" s="93"/>
    </row>
    <row r="19" spans="1:17" ht="12.95" customHeight="1" x14ac:dyDescent="0.25">
      <c r="A19" s="5"/>
      <c r="B19" s="42" t="s">
        <v>17</v>
      </c>
      <c r="C19" s="42"/>
      <c r="D19" s="42"/>
      <c r="E19" s="42"/>
      <c r="F19" s="94">
        <f>I19+L19</f>
        <v>32188</v>
      </c>
      <c r="G19" s="36">
        <v>14064</v>
      </c>
      <c r="H19" s="36">
        <v>14106</v>
      </c>
      <c r="I19" s="95">
        <f>G19+H19</f>
        <v>28170</v>
      </c>
      <c r="J19" s="59">
        <v>3989</v>
      </c>
      <c r="K19" s="36">
        <v>29</v>
      </c>
      <c r="L19" s="95">
        <f>J19+K19</f>
        <v>4018</v>
      </c>
      <c r="M19" s="23"/>
      <c r="O19" s="93"/>
      <c r="P19" s="93"/>
      <c r="Q19" s="93"/>
    </row>
    <row r="20" spans="1:17" ht="12.95" customHeight="1" x14ac:dyDescent="0.25">
      <c r="A20" s="5"/>
      <c r="B20" s="43" t="s">
        <v>19</v>
      </c>
      <c r="C20" s="44"/>
      <c r="D20" s="44"/>
      <c r="E20" s="44"/>
      <c r="F20" s="44"/>
      <c r="G20" s="44"/>
      <c r="H20" s="44"/>
      <c r="I20" s="44"/>
      <c r="J20" s="70"/>
      <c r="K20" s="70"/>
      <c r="L20" s="70"/>
      <c r="M20" s="24"/>
      <c r="O20" s="93"/>
      <c r="P20" s="93"/>
      <c r="Q20" s="93"/>
    </row>
    <row r="21" spans="1:17" ht="12.95" customHeight="1" x14ac:dyDescent="0.25">
      <c r="A21" s="5"/>
      <c r="B21" s="42" t="s">
        <v>20</v>
      </c>
      <c r="C21" s="42"/>
      <c r="D21" s="42"/>
      <c r="E21" s="42"/>
      <c r="F21" s="94">
        <f>I21+L21</f>
        <v>140885</v>
      </c>
      <c r="G21" s="36">
        <v>65045</v>
      </c>
      <c r="H21" s="36">
        <v>45692</v>
      </c>
      <c r="I21" s="95">
        <f>G21+H21</f>
        <v>110737</v>
      </c>
      <c r="J21" s="36">
        <v>20880</v>
      </c>
      <c r="K21" s="36">
        <v>9268</v>
      </c>
      <c r="L21" s="95">
        <f>J21+K21</f>
        <v>30148</v>
      </c>
      <c r="M21" s="23"/>
      <c r="O21" s="93"/>
      <c r="P21" s="93"/>
      <c r="Q21" s="93"/>
    </row>
    <row r="22" spans="1:17" ht="12.95" customHeight="1" x14ac:dyDescent="0.25">
      <c r="A22" s="5"/>
      <c r="B22" s="42" t="s">
        <v>22</v>
      </c>
      <c r="C22" s="42"/>
      <c r="D22" s="42"/>
      <c r="E22" s="42"/>
      <c r="F22" s="94">
        <f>I22+L22</f>
        <v>13987</v>
      </c>
      <c r="G22" s="36">
        <v>6470</v>
      </c>
      <c r="H22" s="36">
        <v>4414</v>
      </c>
      <c r="I22" s="95">
        <f>G22+H22</f>
        <v>10884</v>
      </c>
      <c r="J22" s="59">
        <v>1558</v>
      </c>
      <c r="K22" s="59">
        <v>1545</v>
      </c>
      <c r="L22" s="95">
        <f>J22+K22</f>
        <v>3103</v>
      </c>
      <c r="M22" s="23"/>
      <c r="O22" s="93"/>
      <c r="P22" s="93"/>
      <c r="Q22" s="93"/>
    </row>
    <row r="23" spans="1:17" ht="12.95" customHeight="1" x14ac:dyDescent="0.25">
      <c r="A23" s="5"/>
      <c r="B23" s="42" t="s">
        <v>23</v>
      </c>
      <c r="C23" s="42"/>
      <c r="D23" s="42"/>
      <c r="E23" s="42"/>
      <c r="F23" s="94">
        <f>I23+L23</f>
        <v>162622</v>
      </c>
      <c r="G23" s="36">
        <v>35351</v>
      </c>
      <c r="H23" s="36">
        <v>42361</v>
      </c>
      <c r="I23" s="95">
        <f>G23+H23</f>
        <v>77712</v>
      </c>
      <c r="J23" s="59">
        <v>43886</v>
      </c>
      <c r="K23" s="59">
        <v>41024</v>
      </c>
      <c r="L23" s="95">
        <f>J23+K23</f>
        <v>84910</v>
      </c>
      <c r="M23" s="23"/>
      <c r="O23" s="93"/>
      <c r="P23" s="93"/>
      <c r="Q23" s="93"/>
    </row>
    <row r="24" spans="1:17" ht="12.95" customHeight="1" x14ac:dyDescent="0.25">
      <c r="A24" s="5"/>
      <c r="B24" s="42" t="s">
        <v>24</v>
      </c>
      <c r="C24" s="42"/>
      <c r="D24" s="42"/>
      <c r="E24" s="42"/>
      <c r="F24" s="94">
        <f>I24+L24</f>
        <v>3946</v>
      </c>
      <c r="G24" s="36">
        <v>3045</v>
      </c>
      <c r="H24" s="36">
        <v>630</v>
      </c>
      <c r="I24" s="95">
        <f>G24+H24</f>
        <v>3675</v>
      </c>
      <c r="J24" s="59">
        <v>145</v>
      </c>
      <c r="K24" s="59">
        <v>126</v>
      </c>
      <c r="L24" s="95">
        <f>J24+K24</f>
        <v>271</v>
      </c>
      <c r="M24" s="23"/>
      <c r="O24" s="93"/>
      <c r="P24" s="93"/>
      <c r="Q24" s="93"/>
    </row>
    <row r="25" spans="1:17" ht="12.95" customHeight="1" x14ac:dyDescent="0.25">
      <c r="A25" s="5"/>
      <c r="B25" s="42" t="s">
        <v>26</v>
      </c>
      <c r="C25" s="42"/>
      <c r="D25" s="42"/>
      <c r="E25" s="42"/>
      <c r="F25" s="94">
        <f>I25+L25</f>
        <v>6636</v>
      </c>
      <c r="G25" s="36">
        <v>5353</v>
      </c>
      <c r="H25" s="36">
        <v>785</v>
      </c>
      <c r="I25" s="95">
        <f>G25+H25</f>
        <v>6138</v>
      </c>
      <c r="J25" s="59">
        <v>221</v>
      </c>
      <c r="K25" s="59">
        <v>277</v>
      </c>
      <c r="L25" s="95">
        <f>J25+K25</f>
        <v>498</v>
      </c>
      <c r="M25" s="23"/>
      <c r="O25" s="93"/>
      <c r="P25" s="93"/>
      <c r="Q25" s="93"/>
    </row>
    <row r="26" spans="1:17" ht="12.95" customHeight="1" x14ac:dyDescent="0.25">
      <c r="A26" s="5"/>
      <c r="B26" s="43" t="s">
        <v>28</v>
      </c>
      <c r="C26" s="44"/>
      <c r="D26" s="44"/>
      <c r="E26" s="44"/>
      <c r="F26" s="44"/>
      <c r="G26" s="44"/>
      <c r="H26" s="44"/>
      <c r="I26" s="44"/>
      <c r="J26" s="70"/>
      <c r="K26" s="70"/>
      <c r="L26" s="70"/>
      <c r="M26" s="24"/>
      <c r="O26" s="93"/>
      <c r="P26" s="93"/>
      <c r="Q26" s="93"/>
    </row>
    <row r="27" spans="1:17" ht="12.95" customHeight="1" x14ac:dyDescent="0.25">
      <c r="A27" s="5"/>
      <c r="B27" s="42" t="s">
        <v>29</v>
      </c>
      <c r="C27" s="42"/>
      <c r="D27" s="42"/>
      <c r="E27" s="42"/>
      <c r="F27" s="94">
        <f>I27+L27</f>
        <v>215764</v>
      </c>
      <c r="G27" s="36">
        <v>68915</v>
      </c>
      <c r="H27" s="36">
        <v>104888</v>
      </c>
      <c r="I27" s="95">
        <f>G27+H27</f>
        <v>173803</v>
      </c>
      <c r="J27" s="36">
        <v>28030</v>
      </c>
      <c r="K27" s="36">
        <v>13931</v>
      </c>
      <c r="L27" s="95">
        <f>J27+K27</f>
        <v>41961</v>
      </c>
      <c r="M27" s="23"/>
      <c r="O27" s="93"/>
      <c r="P27" s="93"/>
      <c r="Q27" s="93"/>
    </row>
    <row r="28" spans="1:17" ht="12.95" customHeight="1" x14ac:dyDescent="0.25">
      <c r="A28" s="5"/>
      <c r="B28" s="42" t="s">
        <v>237</v>
      </c>
      <c r="C28" s="42"/>
      <c r="D28" s="42"/>
      <c r="E28" s="42"/>
      <c r="F28" s="95">
        <f>I28+L28</f>
        <v>3889</v>
      </c>
      <c r="G28" s="36">
        <v>848</v>
      </c>
      <c r="H28" s="36">
        <v>1022</v>
      </c>
      <c r="I28" s="95">
        <f>G28+H28</f>
        <v>1870</v>
      </c>
      <c r="J28" s="36">
        <v>1147</v>
      </c>
      <c r="K28" s="36">
        <v>872</v>
      </c>
      <c r="L28" s="95">
        <f>J28+K28</f>
        <v>2019</v>
      </c>
      <c r="M28" s="23"/>
      <c r="O28" s="93"/>
      <c r="P28" s="93"/>
      <c r="Q28" s="93"/>
    </row>
    <row r="29" spans="1:17" ht="12.95" customHeight="1" x14ac:dyDescent="0.25">
      <c r="A29" s="5"/>
      <c r="B29" s="42" t="s">
        <v>153</v>
      </c>
      <c r="C29" s="42"/>
      <c r="D29" s="42"/>
      <c r="E29" s="42"/>
      <c r="F29" s="94">
        <f>I29+L29</f>
        <v>499100</v>
      </c>
      <c r="G29" s="36">
        <v>109023</v>
      </c>
      <c r="H29" s="36">
        <v>131361</v>
      </c>
      <c r="I29" s="95">
        <f>G29+H29</f>
        <v>240384</v>
      </c>
      <c r="J29" s="59">
        <v>147404</v>
      </c>
      <c r="K29" s="59">
        <v>111312</v>
      </c>
      <c r="L29" s="95">
        <f>J29+K29</f>
        <v>258716</v>
      </c>
      <c r="M29" s="23"/>
      <c r="O29" s="93"/>
      <c r="P29" s="93"/>
      <c r="Q29" s="93"/>
    </row>
    <row r="30" spans="1:17" ht="12.95" customHeight="1" x14ac:dyDescent="0.25">
      <c r="A30" s="5"/>
      <c r="B30" s="43" t="s">
        <v>31</v>
      </c>
      <c r="C30" s="43"/>
      <c r="D30" s="43"/>
      <c r="E30" s="43"/>
      <c r="F30" s="43"/>
      <c r="G30" s="43"/>
      <c r="H30" s="43"/>
      <c r="I30" s="43"/>
      <c r="J30" s="72"/>
      <c r="K30" s="72"/>
      <c r="L30" s="72"/>
      <c r="M30" s="22"/>
      <c r="O30" s="93"/>
      <c r="P30" s="93"/>
      <c r="Q30" s="93"/>
    </row>
    <row r="31" spans="1:17" ht="12.95" customHeight="1" x14ac:dyDescent="0.25">
      <c r="A31" s="5"/>
      <c r="B31" s="42" t="s">
        <v>155</v>
      </c>
      <c r="C31" s="42"/>
      <c r="D31" s="42"/>
      <c r="E31" s="42"/>
      <c r="F31" s="94">
        <f t="shared" ref="F31:F36" si="0">I31+L31</f>
        <v>2612729</v>
      </c>
      <c r="G31" s="36">
        <v>401100</v>
      </c>
      <c r="H31" s="36">
        <v>645186</v>
      </c>
      <c r="I31" s="95">
        <f t="shared" ref="I31:I36" si="1">G31+H31</f>
        <v>1046286</v>
      </c>
      <c r="J31" s="36">
        <v>778285</v>
      </c>
      <c r="K31" s="36">
        <v>788158</v>
      </c>
      <c r="L31" s="95">
        <f t="shared" ref="L31:L36" si="2">J31+K31</f>
        <v>1566443</v>
      </c>
      <c r="M31" s="23"/>
      <c r="O31" s="93"/>
      <c r="P31" s="93"/>
      <c r="Q31" s="93"/>
    </row>
    <row r="32" spans="1:17" ht="12.95" customHeight="1" x14ac:dyDescent="0.25">
      <c r="A32" s="5"/>
      <c r="B32" s="42" t="s">
        <v>32</v>
      </c>
      <c r="C32" s="42"/>
      <c r="D32" s="42"/>
      <c r="E32" s="42"/>
      <c r="F32" s="94">
        <f t="shared" si="0"/>
        <v>8257</v>
      </c>
      <c r="G32" s="36">
        <v>4662</v>
      </c>
      <c r="H32" s="36">
        <v>2787</v>
      </c>
      <c r="I32" s="95">
        <f t="shared" si="1"/>
        <v>7449</v>
      </c>
      <c r="J32" s="59">
        <v>808</v>
      </c>
      <c r="K32" s="36">
        <v>0</v>
      </c>
      <c r="L32" s="95">
        <f t="shared" si="2"/>
        <v>808</v>
      </c>
      <c r="M32" s="23"/>
      <c r="O32" s="93"/>
      <c r="P32" s="93"/>
      <c r="Q32" s="93"/>
    </row>
    <row r="33" spans="1:17" ht="12.95" customHeight="1" x14ac:dyDescent="0.25">
      <c r="A33" s="5"/>
      <c r="B33" s="42" t="s">
        <v>34</v>
      </c>
      <c r="C33" s="42"/>
      <c r="D33" s="42"/>
      <c r="E33" s="42"/>
      <c r="F33" s="94">
        <f t="shared" si="0"/>
        <v>3919</v>
      </c>
      <c r="G33" s="36">
        <v>2650</v>
      </c>
      <c r="H33" s="36">
        <v>1119</v>
      </c>
      <c r="I33" s="95">
        <f t="shared" si="1"/>
        <v>3769</v>
      </c>
      <c r="J33" s="59">
        <v>67</v>
      </c>
      <c r="K33" s="59">
        <v>83</v>
      </c>
      <c r="L33" s="95">
        <f t="shared" si="2"/>
        <v>150</v>
      </c>
      <c r="M33" s="23"/>
      <c r="O33" s="93"/>
      <c r="P33" s="93"/>
      <c r="Q33" s="93"/>
    </row>
    <row r="34" spans="1:17" ht="12.95" customHeight="1" x14ac:dyDescent="0.25">
      <c r="A34" s="5"/>
      <c r="B34" s="42" t="s">
        <v>36</v>
      </c>
      <c r="C34" s="42"/>
      <c r="D34" s="42"/>
      <c r="E34" s="42"/>
      <c r="F34" s="94">
        <f t="shared" si="0"/>
        <v>2070</v>
      </c>
      <c r="G34" s="36">
        <v>1341</v>
      </c>
      <c r="H34" s="36">
        <v>664</v>
      </c>
      <c r="I34" s="95">
        <f t="shared" si="1"/>
        <v>2005</v>
      </c>
      <c r="J34" s="59">
        <v>56</v>
      </c>
      <c r="K34" s="59">
        <v>9</v>
      </c>
      <c r="L34" s="95">
        <f t="shared" si="2"/>
        <v>65</v>
      </c>
      <c r="M34" s="23"/>
      <c r="O34" s="93"/>
      <c r="P34" s="93"/>
      <c r="Q34" s="93"/>
    </row>
    <row r="35" spans="1:17" ht="12.95" customHeight="1" x14ac:dyDescent="0.25">
      <c r="A35" s="5"/>
      <c r="B35" s="42" t="s">
        <v>37</v>
      </c>
      <c r="C35" s="42"/>
      <c r="D35" s="42"/>
      <c r="E35" s="42"/>
      <c r="F35" s="94">
        <f t="shared" si="0"/>
        <v>110709</v>
      </c>
      <c r="G35" s="36">
        <v>18417</v>
      </c>
      <c r="H35" s="36">
        <v>37998</v>
      </c>
      <c r="I35" s="95">
        <f t="shared" si="1"/>
        <v>56415</v>
      </c>
      <c r="J35" s="59">
        <v>34552</v>
      </c>
      <c r="K35" s="59">
        <v>19742</v>
      </c>
      <c r="L35" s="95">
        <f t="shared" si="2"/>
        <v>54294</v>
      </c>
      <c r="M35" s="23"/>
      <c r="O35" s="93"/>
      <c r="P35" s="93"/>
      <c r="Q35" s="93"/>
    </row>
    <row r="36" spans="1:17" ht="12.95" customHeight="1" x14ac:dyDescent="0.25">
      <c r="A36" s="5"/>
      <c r="B36" s="42" t="s">
        <v>38</v>
      </c>
      <c r="C36" s="42"/>
      <c r="D36" s="42"/>
      <c r="E36" s="42"/>
      <c r="F36" s="94">
        <f t="shared" si="0"/>
        <v>63481</v>
      </c>
      <c r="G36" s="36">
        <v>10597</v>
      </c>
      <c r="H36" s="36">
        <v>20955</v>
      </c>
      <c r="I36" s="95">
        <f t="shared" si="1"/>
        <v>31552</v>
      </c>
      <c r="J36" s="59">
        <v>21308</v>
      </c>
      <c r="K36" s="59">
        <v>10621</v>
      </c>
      <c r="L36" s="95">
        <f t="shared" si="2"/>
        <v>31929</v>
      </c>
      <c r="M36" s="23"/>
      <c r="O36" s="93"/>
      <c r="P36" s="93"/>
      <c r="Q36" s="93"/>
    </row>
    <row r="37" spans="1:17" ht="12.95" customHeight="1" x14ac:dyDescent="0.25">
      <c r="A37" s="5"/>
      <c r="B37" s="43" t="s">
        <v>39</v>
      </c>
      <c r="C37" s="43"/>
      <c r="D37" s="43"/>
      <c r="E37" s="43"/>
      <c r="F37" s="43"/>
      <c r="G37" s="43"/>
      <c r="H37" s="43"/>
      <c r="I37" s="43"/>
      <c r="J37" s="72"/>
      <c r="K37" s="72"/>
      <c r="L37" s="72"/>
      <c r="M37" s="22"/>
      <c r="O37" s="93"/>
      <c r="P37" s="93"/>
      <c r="Q37" s="93"/>
    </row>
    <row r="38" spans="1:17" ht="12.95" customHeight="1" x14ac:dyDescent="0.25">
      <c r="A38" s="5"/>
      <c r="B38" s="42" t="s">
        <v>40</v>
      </c>
      <c r="C38" s="42"/>
      <c r="D38" s="42"/>
      <c r="E38" s="42"/>
      <c r="F38" s="94">
        <f>I38+L38</f>
        <v>5532</v>
      </c>
      <c r="G38" s="36">
        <v>4921</v>
      </c>
      <c r="H38" s="36">
        <v>462</v>
      </c>
      <c r="I38" s="95">
        <f>G38+H38</f>
        <v>5383</v>
      </c>
      <c r="J38" s="59">
        <v>140</v>
      </c>
      <c r="K38" s="59">
        <v>9</v>
      </c>
      <c r="L38" s="95">
        <f>J38+K38</f>
        <v>149</v>
      </c>
      <c r="M38" s="23"/>
      <c r="O38" s="93"/>
      <c r="P38" s="93"/>
      <c r="Q38" s="93"/>
    </row>
    <row r="39" spans="1:17" ht="12.95" customHeight="1" x14ac:dyDescent="0.25">
      <c r="A39" s="5"/>
      <c r="B39" s="42" t="s">
        <v>42</v>
      </c>
      <c r="C39" s="42"/>
      <c r="D39" s="42"/>
      <c r="E39" s="42"/>
      <c r="F39" s="94">
        <f>I39+L39</f>
        <v>9393</v>
      </c>
      <c r="G39" s="36">
        <v>6020</v>
      </c>
      <c r="H39" s="36">
        <v>2391</v>
      </c>
      <c r="I39" s="95">
        <f>G39+H39</f>
        <v>8411</v>
      </c>
      <c r="J39" s="59">
        <v>776</v>
      </c>
      <c r="K39" s="36">
        <v>206</v>
      </c>
      <c r="L39" s="95">
        <f>J39+K39</f>
        <v>982</v>
      </c>
      <c r="M39" s="23"/>
      <c r="O39" s="93"/>
      <c r="P39" s="93"/>
      <c r="Q39" s="93"/>
    </row>
    <row r="40" spans="1:17" ht="12.95" customHeight="1" x14ac:dyDescent="0.25">
      <c r="A40" s="5"/>
      <c r="B40" s="43" t="s">
        <v>44</v>
      </c>
      <c r="C40" s="43"/>
      <c r="D40" s="43"/>
      <c r="E40" s="43"/>
      <c r="F40" s="43"/>
      <c r="G40" s="43"/>
      <c r="H40" s="43"/>
      <c r="I40" s="43"/>
      <c r="J40" s="72"/>
      <c r="K40" s="72"/>
      <c r="L40" s="72"/>
      <c r="M40" s="22"/>
      <c r="O40" s="93"/>
      <c r="P40" s="93"/>
      <c r="Q40" s="93"/>
    </row>
    <row r="41" spans="1:17" ht="12.95" customHeight="1" x14ac:dyDescent="0.25">
      <c r="A41" s="5"/>
      <c r="B41" s="42" t="s">
        <v>45</v>
      </c>
      <c r="C41" s="42"/>
      <c r="D41" s="42"/>
      <c r="E41" s="42"/>
      <c r="F41" s="94">
        <f>I41+L41</f>
        <v>29605</v>
      </c>
      <c r="G41" s="36">
        <v>21584</v>
      </c>
      <c r="H41" s="36">
        <v>7366</v>
      </c>
      <c r="I41" s="95">
        <f>G41+H41</f>
        <v>28950</v>
      </c>
      <c r="J41" s="36">
        <v>367</v>
      </c>
      <c r="K41" s="36">
        <v>288</v>
      </c>
      <c r="L41" s="95">
        <f>J41+K41</f>
        <v>655</v>
      </c>
      <c r="M41" s="23"/>
      <c r="O41" s="93"/>
      <c r="P41" s="93"/>
      <c r="Q41" s="93"/>
    </row>
    <row r="42" spans="1:17" ht="12.95" customHeight="1" x14ac:dyDescent="0.25">
      <c r="A42" s="5"/>
      <c r="B42" s="42" t="s">
        <v>47</v>
      </c>
      <c r="C42" s="42"/>
      <c r="D42" s="42"/>
      <c r="E42" s="42"/>
      <c r="F42" s="94">
        <f>I42+L42</f>
        <v>4315</v>
      </c>
      <c r="G42" s="36">
        <v>3986</v>
      </c>
      <c r="H42" s="36">
        <v>272</v>
      </c>
      <c r="I42" s="95">
        <f>G42+H42</f>
        <v>4258</v>
      </c>
      <c r="J42" s="59">
        <v>41</v>
      </c>
      <c r="K42" s="36">
        <v>16</v>
      </c>
      <c r="L42" s="95">
        <f>J42+K42</f>
        <v>57</v>
      </c>
      <c r="M42" s="23"/>
      <c r="O42" s="93"/>
      <c r="P42" s="93"/>
      <c r="Q42" s="93"/>
    </row>
    <row r="43" spans="1:17" ht="12.95" customHeight="1" x14ac:dyDescent="0.25">
      <c r="A43" s="5"/>
      <c r="B43" s="43" t="s">
        <v>48</v>
      </c>
      <c r="C43" s="43"/>
      <c r="D43" s="43"/>
      <c r="E43" s="43"/>
      <c r="F43" s="43"/>
      <c r="G43" s="43"/>
      <c r="H43" s="43"/>
      <c r="I43" s="43"/>
      <c r="J43" s="72"/>
      <c r="K43" s="72"/>
      <c r="L43" s="72"/>
      <c r="M43" s="22"/>
      <c r="O43" s="93"/>
      <c r="P43" s="93"/>
      <c r="Q43" s="93"/>
    </row>
    <row r="44" spans="1:17" ht="12.95" customHeight="1" x14ac:dyDescent="0.25">
      <c r="A44" s="5"/>
      <c r="B44" s="42" t="s">
        <v>49</v>
      </c>
      <c r="C44" s="42"/>
      <c r="D44" s="42"/>
      <c r="E44" s="42"/>
      <c r="F44" s="94">
        <f>I44+L44</f>
        <v>160251</v>
      </c>
      <c r="G44" s="36">
        <v>74065</v>
      </c>
      <c r="H44" s="36">
        <v>41979</v>
      </c>
      <c r="I44" s="95">
        <f>G44+H44</f>
        <v>116044</v>
      </c>
      <c r="J44" s="36">
        <v>31107</v>
      </c>
      <c r="K44" s="36">
        <v>13100</v>
      </c>
      <c r="L44" s="95">
        <f>J44+K44</f>
        <v>44207</v>
      </c>
      <c r="M44" s="23"/>
      <c r="O44" s="93"/>
      <c r="P44" s="93"/>
      <c r="Q44" s="93"/>
    </row>
    <row r="45" spans="1:17" ht="12.95" customHeight="1" x14ac:dyDescent="0.25">
      <c r="A45" s="5"/>
      <c r="B45" s="42" t="s">
        <v>51</v>
      </c>
      <c r="C45" s="42"/>
      <c r="D45" s="42"/>
      <c r="E45" s="42"/>
      <c r="F45" s="94">
        <f>I45+L45</f>
        <v>513448</v>
      </c>
      <c r="G45" s="36">
        <v>25321</v>
      </c>
      <c r="H45" s="36">
        <v>114720</v>
      </c>
      <c r="I45" s="95">
        <f>G45+H45</f>
        <v>140041</v>
      </c>
      <c r="J45" s="59">
        <v>301356</v>
      </c>
      <c r="K45" s="59">
        <v>72051</v>
      </c>
      <c r="L45" s="95">
        <f>J45+K45</f>
        <v>373407</v>
      </c>
      <c r="M45" s="23"/>
      <c r="O45" s="93"/>
      <c r="P45" s="93"/>
      <c r="Q45" s="93"/>
    </row>
    <row r="46" spans="1:17" ht="12.95" customHeight="1" x14ac:dyDescent="0.25">
      <c r="A46" s="5"/>
      <c r="B46" s="42" t="s">
        <v>191</v>
      </c>
      <c r="C46" s="42"/>
      <c r="D46" s="42"/>
      <c r="E46" s="42"/>
      <c r="F46" s="94">
        <f>I46+L46</f>
        <v>2780</v>
      </c>
      <c r="G46" s="36">
        <v>2755</v>
      </c>
      <c r="H46" s="36">
        <v>5</v>
      </c>
      <c r="I46" s="95">
        <f>G46+H46</f>
        <v>2760</v>
      </c>
      <c r="J46" s="59">
        <v>18</v>
      </c>
      <c r="K46" s="59">
        <v>2</v>
      </c>
      <c r="L46" s="95">
        <f>J46+K46</f>
        <v>20</v>
      </c>
      <c r="M46" s="23"/>
      <c r="O46" s="93"/>
      <c r="P46" s="93"/>
      <c r="Q46" s="93"/>
    </row>
    <row r="47" spans="1:17" ht="12.95" customHeight="1" x14ac:dyDescent="0.25">
      <c r="A47" s="5"/>
      <c r="B47" s="42" t="s">
        <v>52</v>
      </c>
      <c r="C47" s="42"/>
      <c r="D47" s="42"/>
      <c r="E47" s="42"/>
      <c r="F47" s="94">
        <f>I47+L47</f>
        <v>17278</v>
      </c>
      <c r="G47" s="36">
        <v>9879</v>
      </c>
      <c r="H47" s="36">
        <v>2065</v>
      </c>
      <c r="I47" s="95">
        <f>G47+H47</f>
        <v>11944</v>
      </c>
      <c r="J47" s="59">
        <v>3015</v>
      </c>
      <c r="K47" s="59">
        <v>2319</v>
      </c>
      <c r="L47" s="95">
        <f>J47+K47</f>
        <v>5334</v>
      </c>
      <c r="M47" s="23"/>
      <c r="O47" s="93"/>
      <c r="P47" s="93"/>
      <c r="Q47" s="93"/>
    </row>
    <row r="48" spans="1:17" ht="12.95" customHeight="1" x14ac:dyDescent="0.25">
      <c r="A48" s="5"/>
      <c r="B48" s="42" t="s">
        <v>54</v>
      </c>
      <c r="C48" s="42"/>
      <c r="D48" s="42"/>
      <c r="E48" s="42"/>
      <c r="F48" s="94">
        <f>I48+L48</f>
        <v>92714</v>
      </c>
      <c r="G48" s="36">
        <v>14603</v>
      </c>
      <c r="H48" s="36">
        <v>17229</v>
      </c>
      <c r="I48" s="95">
        <f>G48+H48</f>
        <v>31832</v>
      </c>
      <c r="J48" s="59">
        <v>36085</v>
      </c>
      <c r="K48" s="59">
        <v>24797</v>
      </c>
      <c r="L48" s="95">
        <f>J48+K48</f>
        <v>60882</v>
      </c>
      <c r="M48" s="23"/>
      <c r="O48" s="93"/>
      <c r="P48" s="93"/>
      <c r="Q48" s="93"/>
    </row>
    <row r="49" spans="1:17" ht="12.95" customHeight="1" x14ac:dyDescent="0.25">
      <c r="A49" s="5"/>
      <c r="B49" s="43" t="s">
        <v>55</v>
      </c>
      <c r="C49" s="43"/>
      <c r="D49" s="43"/>
      <c r="E49" s="43"/>
      <c r="F49" s="43"/>
      <c r="G49" s="43"/>
      <c r="H49" s="43"/>
      <c r="I49" s="43"/>
      <c r="J49" s="72"/>
      <c r="K49" s="72"/>
      <c r="L49" s="72"/>
      <c r="M49" s="22"/>
      <c r="O49" s="93"/>
      <c r="P49" s="93"/>
      <c r="Q49" s="93"/>
    </row>
    <row r="50" spans="1:17" ht="12.95" customHeight="1" x14ac:dyDescent="0.25">
      <c r="A50" s="5"/>
      <c r="B50" s="42" t="s">
        <v>56</v>
      </c>
      <c r="C50" s="42"/>
      <c r="D50" s="42"/>
      <c r="E50" s="42"/>
      <c r="F50" s="94">
        <f>I50+L50</f>
        <v>38240</v>
      </c>
      <c r="G50" s="36">
        <v>24920</v>
      </c>
      <c r="H50" s="36">
        <v>5238</v>
      </c>
      <c r="I50" s="95">
        <f>G50+H50</f>
        <v>30158</v>
      </c>
      <c r="J50" s="36">
        <v>5021</v>
      </c>
      <c r="K50" s="36">
        <v>3061</v>
      </c>
      <c r="L50" s="95">
        <f>J50+K50</f>
        <v>8082</v>
      </c>
      <c r="M50" s="23"/>
      <c r="O50" s="93"/>
      <c r="P50" s="93"/>
      <c r="Q50" s="93"/>
    </row>
    <row r="51" spans="1:17" ht="12.95" customHeight="1" x14ac:dyDescent="0.25">
      <c r="A51" s="5"/>
      <c r="B51" s="42" t="s">
        <v>58</v>
      </c>
      <c r="C51" s="42"/>
      <c r="D51" s="42"/>
      <c r="E51" s="42"/>
      <c r="F51" s="94">
        <f>I51+L51</f>
        <v>155496</v>
      </c>
      <c r="G51" s="36">
        <v>82326</v>
      </c>
      <c r="H51" s="36">
        <v>28406</v>
      </c>
      <c r="I51" s="95">
        <f>G51+H51</f>
        <v>110732</v>
      </c>
      <c r="J51" s="36">
        <v>24444</v>
      </c>
      <c r="K51" s="36">
        <v>20320</v>
      </c>
      <c r="L51" s="95">
        <f>J51+K51</f>
        <v>44764</v>
      </c>
      <c r="M51" s="23"/>
      <c r="O51" s="93"/>
      <c r="P51" s="93"/>
      <c r="Q51" s="93"/>
    </row>
    <row r="52" spans="1:17" ht="12.95" customHeight="1" x14ac:dyDescent="0.25">
      <c r="A52" s="5"/>
      <c r="B52" s="42" t="s">
        <v>60</v>
      </c>
      <c r="C52" s="42"/>
      <c r="D52" s="42"/>
      <c r="E52" s="42"/>
      <c r="F52" s="94">
        <f>I52+L52</f>
        <v>39297</v>
      </c>
      <c r="G52" s="36">
        <v>19032</v>
      </c>
      <c r="H52" s="36">
        <v>10013</v>
      </c>
      <c r="I52" s="95">
        <f>G52+H52</f>
        <v>29045</v>
      </c>
      <c r="J52" s="59">
        <v>5250</v>
      </c>
      <c r="K52" s="59">
        <v>5002</v>
      </c>
      <c r="L52" s="95">
        <f>J52+K52</f>
        <v>10252</v>
      </c>
      <c r="M52" s="23"/>
      <c r="O52" s="93"/>
      <c r="P52" s="93"/>
      <c r="Q52" s="93"/>
    </row>
    <row r="53" spans="1:17" ht="12.95" customHeight="1" x14ac:dyDescent="0.25">
      <c r="A53" s="5"/>
      <c r="B53" s="42" t="s">
        <v>61</v>
      </c>
      <c r="C53" s="42"/>
      <c r="D53" s="42"/>
      <c r="E53" s="42"/>
      <c r="F53" s="95" t="s">
        <v>92</v>
      </c>
      <c r="G53" s="36" t="s">
        <v>92</v>
      </c>
      <c r="H53" s="36" t="s">
        <v>92</v>
      </c>
      <c r="I53" s="95" t="s">
        <v>92</v>
      </c>
      <c r="J53" s="36" t="s">
        <v>92</v>
      </c>
      <c r="K53" s="36" t="s">
        <v>92</v>
      </c>
      <c r="L53" s="95" t="s">
        <v>92</v>
      </c>
      <c r="M53" s="20"/>
      <c r="O53" s="93"/>
      <c r="P53" s="93"/>
      <c r="Q53" s="93"/>
    </row>
    <row r="54" spans="1:17" ht="12.95" customHeight="1" x14ac:dyDescent="0.25">
      <c r="A54" s="5"/>
      <c r="B54" s="42" t="s">
        <v>63</v>
      </c>
      <c r="C54" s="42"/>
      <c r="D54" s="42"/>
      <c r="E54" s="42"/>
      <c r="F54" s="94">
        <f>I54+L54</f>
        <v>6600</v>
      </c>
      <c r="G54" s="36">
        <v>6104</v>
      </c>
      <c r="H54" s="36">
        <v>274</v>
      </c>
      <c r="I54" s="95">
        <f>G54+H54</f>
        <v>6378</v>
      </c>
      <c r="J54" s="59">
        <v>153</v>
      </c>
      <c r="K54" s="59">
        <v>69</v>
      </c>
      <c r="L54" s="95">
        <f>J54+K54</f>
        <v>222</v>
      </c>
      <c r="M54" s="23"/>
      <c r="O54" s="93"/>
      <c r="P54" s="93"/>
      <c r="Q54" s="93"/>
    </row>
    <row r="55" spans="1:17" ht="12.95" customHeight="1" x14ac:dyDescent="0.25">
      <c r="A55" s="5"/>
      <c r="B55" s="43" t="s">
        <v>9</v>
      </c>
      <c r="C55" s="44"/>
      <c r="D55" s="44"/>
      <c r="E55" s="44"/>
      <c r="F55" s="96">
        <f>SUM(F15:F19,F21:F25,F27:F29,F31:F36,F38:F39,F41:F42,F44:F48,F50:F54)</f>
        <v>5203446</v>
      </c>
      <c r="G55" s="96">
        <f t="shared" ref="G55:L55" si="3">SUM(G15:G19,G21:G25,G27:G29,G31:G36,G38:G39,G41:G42,G44:G48,G50:G54)</f>
        <v>1134131</v>
      </c>
      <c r="H55" s="96">
        <f t="shared" si="3"/>
        <v>1371060</v>
      </c>
      <c r="I55" s="96">
        <f t="shared" si="3"/>
        <v>2505191</v>
      </c>
      <c r="J55" s="96">
        <f t="shared" si="3"/>
        <v>1536929</v>
      </c>
      <c r="K55" s="96">
        <f t="shared" si="3"/>
        <v>1161326</v>
      </c>
      <c r="L55" s="96">
        <f t="shared" si="3"/>
        <v>2698255</v>
      </c>
      <c r="M55" s="25"/>
      <c r="O55" s="93"/>
      <c r="P55" s="93"/>
      <c r="Q55" s="93"/>
    </row>
    <row r="56" spans="1:17" ht="6" customHeight="1" thickBot="1" x14ac:dyDescent="0.3">
      <c r="A56" s="5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5"/>
    </row>
    <row r="57" spans="1:17" ht="12" customHeight="1" x14ac:dyDescent="0.2">
      <c r="A57" s="5"/>
      <c r="B57" s="48" t="s">
        <v>196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5"/>
    </row>
    <row r="58" spans="1:17" ht="12" customHeight="1" x14ac:dyDescent="0.2">
      <c r="A58" s="5"/>
      <c r="B58" s="47" t="s">
        <v>65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5"/>
    </row>
    <row r="59" spans="1:17" ht="12" customHeight="1" x14ac:dyDescent="0.2">
      <c r="A59" s="5"/>
      <c r="B59" s="48" t="s">
        <v>160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5"/>
    </row>
    <row r="60" spans="1:17" ht="12" customHeight="1" x14ac:dyDescent="0.2">
      <c r="A60" s="5"/>
      <c r="B60" s="48" t="s">
        <v>185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5"/>
    </row>
    <row r="61" spans="1:17" ht="12" customHeight="1" x14ac:dyDescent="0.2">
      <c r="A61" s="5"/>
      <c r="B61" s="4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5"/>
    </row>
    <row r="62" spans="1:17" ht="12" customHeight="1" x14ac:dyDescent="0.2">
      <c r="A62" s="5"/>
      <c r="B62" s="4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5"/>
    </row>
    <row r="63" spans="1:17" ht="12" customHeight="1" x14ac:dyDescent="0.2">
      <c r="A63" s="5"/>
      <c r="B63" s="107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5"/>
    </row>
    <row r="64" spans="1:17" ht="12" customHeight="1" x14ac:dyDescent="0.2">
      <c r="A64" s="5"/>
      <c r="B64" s="4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5"/>
    </row>
    <row r="65" spans="1:13" ht="6" customHeight="1" x14ac:dyDescent="0.25">
      <c r="A65" s="5"/>
      <c r="B65" s="28"/>
      <c r="C65" s="28"/>
      <c r="D65" s="28"/>
      <c r="E65" s="28"/>
      <c r="F65" s="28"/>
      <c r="G65" s="49"/>
      <c r="H65" s="49"/>
      <c r="I65" s="49"/>
      <c r="J65" s="49"/>
      <c r="K65" s="49"/>
      <c r="L65" s="49"/>
      <c r="M65" s="35"/>
    </row>
    <row r="66" spans="1:13" ht="12" customHeight="1" x14ac:dyDescent="0.25">
      <c r="A66" s="5"/>
      <c r="B66" s="50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5"/>
    </row>
    <row r="67" spans="1:13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28"/>
      <c r="M67" s="5"/>
    </row>
    <row r="68" spans="1:13" ht="12" customHeight="1" x14ac:dyDescent="0.25">
      <c r="A68" s="5"/>
      <c r="B68" s="50"/>
      <c r="C68" s="51"/>
      <c r="D68" s="28"/>
      <c r="E68" s="28"/>
      <c r="F68" s="28"/>
      <c r="G68" s="28"/>
      <c r="H68" s="28"/>
      <c r="I68" s="28"/>
      <c r="J68" s="28"/>
      <c r="K68" s="28"/>
      <c r="L68" s="28"/>
      <c r="M68" s="5"/>
    </row>
    <row r="69" spans="1:13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5"/>
    </row>
    <row r="70" spans="1:13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5"/>
    </row>
    <row r="71" spans="1:13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5"/>
    </row>
    <row r="72" spans="1:13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5"/>
    </row>
    <row r="73" spans="1:13" ht="12" customHeight="1" x14ac:dyDescent="0.25"/>
    <row r="74" spans="1:13" ht="12" customHeight="1" x14ac:dyDescent="0.25"/>
    <row r="75" spans="1:13" ht="12" customHeight="1" x14ac:dyDescent="0.25"/>
    <row r="76" spans="1:13" ht="12" customHeight="1" x14ac:dyDescent="0.25"/>
    <row r="77" spans="1:13" ht="12" customHeight="1" x14ac:dyDescent="0.25"/>
    <row r="78" spans="1:13" ht="12" customHeight="1" x14ac:dyDescent="0.25"/>
    <row r="79" spans="1:13" ht="12.95" customHeight="1" x14ac:dyDescent="0.25"/>
    <row r="209" spans="5:19" x14ac:dyDescent="0.25">
      <c r="G209" s="16"/>
      <c r="H209" s="16"/>
      <c r="I209" s="16"/>
      <c r="J209" s="16"/>
      <c r="K209" s="16"/>
      <c r="L209" s="16"/>
      <c r="M209" s="16"/>
      <c r="N209" s="16"/>
      <c r="O209" s="16"/>
      <c r="P209" s="16"/>
    </row>
    <row r="210" spans="5:19" x14ac:dyDescent="0.25">
      <c r="G210" s="16"/>
      <c r="H210" s="16"/>
      <c r="I210" s="16"/>
      <c r="J210" s="16"/>
      <c r="K210" s="16"/>
      <c r="L210" s="16"/>
      <c r="M210" s="16"/>
      <c r="N210" s="16"/>
      <c r="O210" s="16"/>
      <c r="P210" s="16"/>
    </row>
    <row r="211" spans="5:19" x14ac:dyDescent="0.25">
      <c r="G211" s="16"/>
      <c r="H211" s="16"/>
      <c r="I211" s="16"/>
      <c r="J211" s="16"/>
      <c r="K211" s="16"/>
      <c r="L211" s="16"/>
      <c r="M211" s="16"/>
      <c r="N211" s="16"/>
      <c r="O211" s="16"/>
      <c r="P211" s="16"/>
    </row>
    <row r="212" spans="5:19" x14ac:dyDescent="0.25">
      <c r="G212" s="16"/>
      <c r="H212" s="16"/>
      <c r="I212" s="16"/>
      <c r="J212" s="16"/>
      <c r="K212" s="16"/>
      <c r="L212" s="16"/>
      <c r="M212" s="16"/>
      <c r="N212" s="16"/>
      <c r="O212" s="16"/>
      <c r="P212" s="16"/>
    </row>
    <row r="213" spans="5:19" x14ac:dyDescent="0.25">
      <c r="G213" s="16"/>
      <c r="H213" s="16"/>
      <c r="I213" s="16"/>
      <c r="J213" s="16"/>
      <c r="K213" s="16"/>
      <c r="L213" s="16"/>
      <c r="M213" s="16"/>
      <c r="N213" s="16"/>
      <c r="O213" s="16"/>
      <c r="P213" s="16"/>
    </row>
    <row r="214" spans="5:19" x14ac:dyDescent="0.25">
      <c r="G214" s="16"/>
      <c r="H214" s="16"/>
      <c r="I214" s="16"/>
      <c r="J214" s="16"/>
      <c r="K214" s="16"/>
      <c r="L214" s="16"/>
      <c r="M214" s="16"/>
      <c r="N214" s="16"/>
      <c r="O214" s="16"/>
      <c r="P214" s="16"/>
    </row>
    <row r="215" spans="5:19" x14ac:dyDescent="0.25">
      <c r="G215" s="16"/>
      <c r="H215" s="16"/>
      <c r="I215" s="16"/>
      <c r="J215" s="16"/>
      <c r="K215" s="16"/>
      <c r="L215" s="16"/>
      <c r="M215" s="16"/>
      <c r="N215" s="16"/>
      <c r="O215" s="16"/>
      <c r="P215" s="16"/>
    </row>
    <row r="216" spans="5:19" x14ac:dyDescent="0.25"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7"/>
    </row>
    <row r="217" spans="5:19" x14ac:dyDescent="0.25">
      <c r="E217" s="18"/>
      <c r="F217" s="18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8"/>
      <c r="R217" s="18"/>
      <c r="S217" s="18"/>
    </row>
    <row r="218" spans="5:19" x14ac:dyDescent="0.25">
      <c r="E218" s="18"/>
      <c r="F218" s="18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8"/>
      <c r="R218" s="18"/>
      <c r="S218" s="18"/>
    </row>
    <row r="219" spans="5:19" x14ac:dyDescent="0.25">
      <c r="E219" s="18"/>
      <c r="F219" s="18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8"/>
      <c r="R219" s="18"/>
      <c r="S219" s="18"/>
    </row>
    <row r="220" spans="5:19" x14ac:dyDescent="0.25">
      <c r="E220" s="18"/>
      <c r="F220" s="18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8"/>
      <c r="R220" s="18"/>
      <c r="S220" s="18"/>
    </row>
    <row r="221" spans="5:19" x14ac:dyDescent="0.25">
      <c r="E221" s="18"/>
      <c r="F221" s="18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8"/>
      <c r="R221" s="18"/>
      <c r="S221" s="18"/>
    </row>
    <row r="222" spans="5:19" x14ac:dyDescent="0.25">
      <c r="E222" s="18"/>
      <c r="F222" s="18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8"/>
      <c r="R222" s="18"/>
      <c r="S222" s="18"/>
    </row>
    <row r="223" spans="5:19" x14ac:dyDescent="0.25">
      <c r="E223" s="18"/>
      <c r="F223" s="18"/>
      <c r="G223" s="17"/>
      <c r="H223" s="17"/>
      <c r="I223" s="17"/>
      <c r="J223" s="17"/>
      <c r="K223" s="17"/>
      <c r="L223" s="17"/>
      <c r="M223" s="17"/>
      <c r="N223" s="17"/>
      <c r="O223" s="16"/>
      <c r="P223" s="16"/>
      <c r="Q223" s="18"/>
      <c r="R223" s="18"/>
      <c r="S223" s="18"/>
    </row>
    <row r="224" spans="5:19" x14ac:dyDescent="0.2">
      <c r="E224" s="18"/>
      <c r="F224" s="18"/>
      <c r="G224" s="17"/>
      <c r="H224" s="53">
        <v>314585</v>
      </c>
      <c r="I224" s="53">
        <v>372586</v>
      </c>
      <c r="J224" s="53">
        <v>139342</v>
      </c>
      <c r="K224" s="53">
        <v>0</v>
      </c>
      <c r="L224" s="53">
        <f>SUM(H224:K224)</f>
        <v>826513</v>
      </c>
      <c r="M224" s="54"/>
      <c r="N224" s="17"/>
      <c r="O224" s="16"/>
      <c r="P224" s="16"/>
      <c r="Q224" s="18"/>
      <c r="R224" s="18"/>
      <c r="S224" s="18"/>
    </row>
    <row r="225" spans="5:19" x14ac:dyDescent="0.25">
      <c r="E225" s="18"/>
      <c r="F225" s="18"/>
      <c r="G225" s="17"/>
      <c r="H225" s="17"/>
      <c r="I225" s="17"/>
      <c r="J225" s="17"/>
      <c r="K225" s="17"/>
      <c r="L225" s="17"/>
      <c r="M225" s="17"/>
      <c r="N225" s="17"/>
      <c r="O225" s="16"/>
      <c r="P225" s="16"/>
      <c r="Q225" s="18"/>
      <c r="R225" s="18"/>
      <c r="S225" s="18"/>
    </row>
    <row r="226" spans="5:19" x14ac:dyDescent="0.25">
      <c r="E226" s="18"/>
      <c r="F226" s="18"/>
      <c r="G226" s="17"/>
      <c r="H226" s="17"/>
      <c r="I226" s="17"/>
      <c r="J226" s="17"/>
      <c r="K226" s="17"/>
      <c r="L226" s="17"/>
      <c r="M226" s="17"/>
      <c r="N226" s="17"/>
      <c r="O226" s="16"/>
      <c r="P226" s="16"/>
      <c r="Q226" s="18"/>
      <c r="R226" s="18"/>
      <c r="S226" s="18"/>
    </row>
    <row r="227" spans="5:19" x14ac:dyDescent="0.25">
      <c r="E227" s="18"/>
      <c r="F227" s="18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8"/>
      <c r="R227" s="18"/>
      <c r="S227" s="18"/>
    </row>
    <row r="228" spans="5:19" x14ac:dyDescent="0.25">
      <c r="E228" s="18"/>
      <c r="F228" s="18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8"/>
      <c r="R228" s="18"/>
      <c r="S228" s="18"/>
    </row>
    <row r="229" spans="5:19" x14ac:dyDescent="0.25">
      <c r="G229" s="16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6"/>
    </row>
    <row r="230" spans="5:19" x14ac:dyDescent="0.25">
      <c r="G230" s="16"/>
      <c r="H230" s="17"/>
      <c r="I230" s="17"/>
      <c r="J230" s="17"/>
      <c r="K230" s="17"/>
      <c r="L230" s="17"/>
      <c r="M230" s="17"/>
      <c r="N230" s="17"/>
      <c r="O230" s="17"/>
      <c r="P230" s="16"/>
      <c r="Q230" s="16"/>
      <c r="R230" s="16"/>
    </row>
    <row r="231" spans="5:19" x14ac:dyDescent="0.25">
      <c r="G231" s="16"/>
      <c r="H231" s="17"/>
      <c r="I231" s="17"/>
      <c r="J231" s="17"/>
      <c r="K231" s="17"/>
      <c r="L231" s="17"/>
      <c r="M231" s="17"/>
      <c r="N231" s="17"/>
      <c r="O231" s="17"/>
      <c r="P231" s="16"/>
      <c r="Q231" s="16"/>
      <c r="R231" s="16"/>
    </row>
    <row r="232" spans="5:19" x14ac:dyDescent="0.25">
      <c r="G232" s="16"/>
      <c r="H232" s="17"/>
      <c r="I232" s="17"/>
      <c r="J232" s="17"/>
      <c r="K232" s="17"/>
      <c r="L232" s="17"/>
      <c r="M232" s="17"/>
      <c r="N232" s="17"/>
      <c r="O232" s="17"/>
      <c r="P232" s="16"/>
      <c r="Q232" s="16"/>
      <c r="R232" s="16"/>
    </row>
    <row r="233" spans="5:19" x14ac:dyDescent="0.25"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</row>
    <row r="234" spans="5:19" x14ac:dyDescent="0.25"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</row>
  </sheetData>
  <mergeCells count="3">
    <mergeCell ref="G12:I12"/>
    <mergeCell ref="J12:L12"/>
    <mergeCell ref="F12:F13"/>
  </mergeCells>
  <conditionalFormatting sqref="F15:L19">
    <cfRule type="expression" dxfId="193" priority="13" stopIfTrue="1">
      <formula>F15=""</formula>
    </cfRule>
  </conditionalFormatting>
  <conditionalFormatting sqref="F21:L25">
    <cfRule type="expression" dxfId="192" priority="20" stopIfTrue="1">
      <formula>F21=""</formula>
    </cfRule>
  </conditionalFormatting>
  <conditionalFormatting sqref="F27:L29">
    <cfRule type="expression" dxfId="191" priority="19" stopIfTrue="1">
      <formula>F27=""</formula>
    </cfRule>
  </conditionalFormatting>
  <conditionalFormatting sqref="F31:L36">
    <cfRule type="expression" dxfId="190" priority="12" stopIfTrue="1">
      <formula>F31=""</formula>
    </cfRule>
  </conditionalFormatting>
  <conditionalFormatting sqref="F38:L39">
    <cfRule type="expression" dxfId="189" priority="5" stopIfTrue="1">
      <formula>F38=""</formula>
    </cfRule>
  </conditionalFormatting>
  <conditionalFormatting sqref="F41:L42">
    <cfRule type="expression" dxfId="188" priority="4" stopIfTrue="1">
      <formula>F41=""</formula>
    </cfRule>
  </conditionalFormatting>
  <conditionalFormatting sqref="F44:L48">
    <cfRule type="expression" dxfId="187" priority="17" stopIfTrue="1">
      <formula>F44=""</formula>
    </cfRule>
  </conditionalFormatting>
  <conditionalFormatting sqref="F50:L52">
    <cfRule type="expression" dxfId="186" priority="16" stopIfTrue="1">
      <formula>F50=""</formula>
    </cfRule>
  </conditionalFormatting>
  <conditionalFormatting sqref="F53:L53">
    <cfRule type="cellIs" dxfId="185" priority="1" stopIfTrue="1" operator="equal">
      <formula>""</formula>
    </cfRule>
    <cfRule type="cellIs" dxfId="184" priority="2" stopIfTrue="1" operator="equal">
      <formula>""" """</formula>
    </cfRule>
    <cfRule type="cellIs" dxfId="183" priority="3" stopIfTrue="1" operator="equal">
      <formula>""""""</formula>
    </cfRule>
  </conditionalFormatting>
  <conditionalFormatting sqref="F54:L54">
    <cfRule type="expression" dxfId="182" priority="22" stopIfTrue="1">
      <formula>F54=""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F15:F19 F38:F39 F21:F25 F29 F31:F36 I15:I19 L15:L19 I21:I25 L21:L25 I29 L29 I31:I36 L31:L36 I38:I39 L38:L39 F47:F52 I47:I52 L47:L52 L41:L45 I41:I45 F41:F45 L27 I27 F27 F28 F46 I28 I46 L28 L46 F54 I54 L5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7467A-ED2E-4980-83F3-B32D00D61FD4}">
  <dimension ref="A1:S234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6" width="9.140625" style="7" customWidth="1"/>
    <col min="7" max="11" width="9.42578125" style="7" customWidth="1"/>
    <col min="12" max="12" width="10.5703125" style="7" bestFit="1" customWidth="1"/>
    <col min="13" max="14" width="5.28515625" style="7" customWidth="1"/>
    <col min="15" max="15" width="9.140625" style="7" bestFit="1" customWidth="1"/>
    <col min="16" max="16" width="9.5703125" style="7" bestFit="1" customWidth="1"/>
    <col min="17" max="16384" width="8.7109375" style="7"/>
  </cols>
  <sheetData>
    <row r="1" spans="1:17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19"/>
      <c r="P1" s="19"/>
    </row>
    <row r="2" spans="1:17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O2" s="19"/>
      <c r="P2" s="19"/>
    </row>
    <row r="3" spans="1:17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O3" s="19"/>
      <c r="P3" s="19"/>
    </row>
    <row r="4" spans="1:17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Q4" s="18"/>
    </row>
    <row r="5" spans="1:17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7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9"/>
    </row>
    <row r="7" spans="1:17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17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7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7" ht="18.75" customHeight="1" x14ac:dyDescent="0.25">
      <c r="A10" s="5"/>
      <c r="B10" s="37" t="s">
        <v>145</v>
      </c>
      <c r="C10" s="38"/>
      <c r="D10" s="38"/>
      <c r="E10" s="38"/>
      <c r="F10" s="38"/>
      <c r="G10" s="38"/>
      <c r="H10" s="38"/>
      <c r="I10" s="38"/>
      <c r="J10" s="38"/>
      <c r="K10" s="38"/>
      <c r="L10" s="39"/>
      <c r="M10" s="26"/>
    </row>
    <row r="11" spans="1:17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6"/>
    </row>
    <row r="12" spans="1:17" ht="14.25" customHeight="1" x14ac:dyDescent="0.25">
      <c r="A12" s="5"/>
      <c r="B12" s="30"/>
      <c r="C12" s="30"/>
      <c r="D12" s="30"/>
      <c r="E12" s="30"/>
      <c r="F12" s="134" t="s">
        <v>98</v>
      </c>
      <c r="G12" s="131" t="s">
        <v>99</v>
      </c>
      <c r="H12" s="132"/>
      <c r="I12" s="133"/>
      <c r="J12" s="131" t="s">
        <v>100</v>
      </c>
      <c r="K12" s="132" t="s">
        <v>68</v>
      </c>
      <c r="L12" s="132" t="s">
        <v>9</v>
      </c>
      <c r="M12" s="6"/>
    </row>
    <row r="13" spans="1:17" ht="27" x14ac:dyDescent="0.25">
      <c r="A13" s="5"/>
      <c r="B13" s="63" t="s">
        <v>6</v>
      </c>
      <c r="C13" s="40"/>
      <c r="D13" s="40"/>
      <c r="E13" s="40"/>
      <c r="F13" s="135"/>
      <c r="G13" s="64" t="s">
        <v>101</v>
      </c>
      <c r="H13" s="65" t="s">
        <v>102</v>
      </c>
      <c r="I13" s="65" t="s">
        <v>103</v>
      </c>
      <c r="J13" s="65" t="s">
        <v>104</v>
      </c>
      <c r="K13" s="65" t="s">
        <v>105</v>
      </c>
      <c r="L13" s="66" t="s">
        <v>106</v>
      </c>
      <c r="M13" s="27"/>
    </row>
    <row r="14" spans="1:17" ht="12.95" customHeight="1" x14ac:dyDescent="0.25">
      <c r="A14" s="5"/>
      <c r="B14" s="43" t="s">
        <v>10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24"/>
    </row>
    <row r="15" spans="1:17" ht="12.95" customHeight="1" x14ac:dyDescent="0.25">
      <c r="A15" s="5"/>
      <c r="B15" s="42" t="s">
        <v>11</v>
      </c>
      <c r="C15" s="42"/>
      <c r="D15" s="42"/>
      <c r="E15" s="42"/>
      <c r="F15" s="94">
        <f>'P6'!F15</f>
        <v>230472</v>
      </c>
      <c r="G15" s="61">
        <f>'P6'!G15/'P7'!$F15</f>
        <v>0.34369033982436042</v>
      </c>
      <c r="H15" s="61">
        <f>'P6'!H15/'P7'!$F15</f>
        <v>0.36048630636259504</v>
      </c>
      <c r="I15" s="98">
        <f>'P6'!I15/'P7'!$F15</f>
        <v>0.70417664618695541</v>
      </c>
      <c r="J15" s="61">
        <f>'P6'!J15/'P7'!$F15</f>
        <v>0.19813252802943523</v>
      </c>
      <c r="K15" s="61">
        <f>'P6'!K15/'P7'!$F15</f>
        <v>9.7690825783609284E-2</v>
      </c>
      <c r="L15" s="98">
        <f>'P6'!L15/'P7'!$F15</f>
        <v>0.29582335381304453</v>
      </c>
      <c r="M15" s="23"/>
      <c r="O15" s="93"/>
      <c r="P15" s="93"/>
      <c r="Q15" s="99"/>
    </row>
    <row r="16" spans="1:17" ht="12.95" customHeight="1" x14ac:dyDescent="0.25">
      <c r="A16" s="5"/>
      <c r="B16" s="42" t="s">
        <v>12</v>
      </c>
      <c r="C16" s="42"/>
      <c r="D16" s="42"/>
      <c r="E16" s="42"/>
      <c r="F16" s="94">
        <f>'P6'!F16</f>
        <v>4226</v>
      </c>
      <c r="G16" s="61">
        <f>'P6'!G16/'P7'!$F16</f>
        <v>0.73426407950780881</v>
      </c>
      <c r="H16" s="61">
        <f>'P6'!H16/'P7'!$F16</f>
        <v>0.1869380028395646</v>
      </c>
      <c r="I16" s="98">
        <f>'P6'!I16/'P7'!$F16</f>
        <v>0.92120208234737344</v>
      </c>
      <c r="J16" s="61">
        <f>'P6'!J16/'P7'!$F16</f>
        <v>4.3539990534784669E-2</v>
      </c>
      <c r="K16" s="61">
        <f>'P6'!K16/'P7'!$F16</f>
        <v>3.5257927117841932E-2</v>
      </c>
      <c r="L16" s="98">
        <f>'P6'!L16/'P7'!$F16</f>
        <v>7.8797917652626601E-2</v>
      </c>
      <c r="M16" s="23"/>
      <c r="O16" s="93"/>
      <c r="P16" s="93"/>
      <c r="Q16" s="99"/>
    </row>
    <row r="17" spans="1:17" ht="12.95" customHeight="1" x14ac:dyDescent="0.25">
      <c r="A17" s="5"/>
      <c r="B17" s="42" t="s">
        <v>13</v>
      </c>
      <c r="C17" s="42"/>
      <c r="D17" s="42"/>
      <c r="E17" s="42"/>
      <c r="F17" s="94">
        <f>'P6'!F17</f>
        <v>1976</v>
      </c>
      <c r="G17" s="61">
        <f>'P6'!G17/'P7'!$F17</f>
        <v>0.41194331983805665</v>
      </c>
      <c r="H17" s="61">
        <f>'P6'!H17/'P7'!$F17</f>
        <v>0.41396761133603238</v>
      </c>
      <c r="I17" s="98">
        <f>'P6'!I17/'P7'!$F17</f>
        <v>0.82591093117408909</v>
      </c>
      <c r="J17" s="61">
        <f>'P6'!J17/'P7'!$F17</f>
        <v>0.10728744939271255</v>
      </c>
      <c r="K17" s="61">
        <f>'P6'!K17/'P7'!$F17</f>
        <v>6.6801619433198386E-2</v>
      </c>
      <c r="L17" s="98">
        <f>'P6'!L17/'P7'!$F17</f>
        <v>0.17408906882591094</v>
      </c>
      <c r="M17" s="23"/>
      <c r="O17" s="93"/>
      <c r="P17" s="93"/>
      <c r="Q17" s="99"/>
    </row>
    <row r="18" spans="1:17" ht="12.95" customHeight="1" x14ac:dyDescent="0.25">
      <c r="A18" s="5"/>
      <c r="B18" s="42" t="s">
        <v>15</v>
      </c>
      <c r="C18" s="42"/>
      <c r="D18" s="42"/>
      <c r="E18" s="42"/>
      <c r="F18" s="94">
        <f>'P6'!F18</f>
        <v>11641</v>
      </c>
      <c r="G18" s="61">
        <f>'P6'!G18/'P7'!$F18</f>
        <v>0.73928356670389139</v>
      </c>
      <c r="H18" s="61">
        <f>'P6'!H18/'P7'!$F18</f>
        <v>0.17026028691693154</v>
      </c>
      <c r="I18" s="98">
        <f>'P6'!I18/'P7'!$F18</f>
        <v>0.90954385362082291</v>
      </c>
      <c r="J18" s="61">
        <f>'P6'!J18/'P7'!$F18</f>
        <v>6.5286487415170513E-2</v>
      </c>
      <c r="K18" s="61">
        <f>'P6'!K18/'P7'!$F18</f>
        <v>2.5169658964006528E-2</v>
      </c>
      <c r="L18" s="98">
        <f>'P6'!L18/'P7'!$F18</f>
        <v>9.0456146379177052E-2</v>
      </c>
      <c r="M18" s="23"/>
      <c r="O18" s="93"/>
      <c r="P18" s="93"/>
      <c r="Q18" s="99"/>
    </row>
    <row r="19" spans="1:17" ht="12.95" customHeight="1" x14ac:dyDescent="0.25">
      <c r="A19" s="5"/>
      <c r="B19" s="42" t="s">
        <v>17</v>
      </c>
      <c r="C19" s="42"/>
      <c r="D19" s="42"/>
      <c r="E19" s="42"/>
      <c r="F19" s="94">
        <f>'P6'!F19</f>
        <v>32188</v>
      </c>
      <c r="G19" s="61">
        <f>'P6'!G19/'P7'!$F19</f>
        <v>0.43693301851621724</v>
      </c>
      <c r="H19" s="61">
        <f>'P6'!H19/'P7'!$F19</f>
        <v>0.43823785261588172</v>
      </c>
      <c r="I19" s="98">
        <f>'P6'!I19/'P7'!$F19</f>
        <v>0.8751708711320989</v>
      </c>
      <c r="J19" s="61">
        <f>'P6'!J19/'P7'!$F19</f>
        <v>0.12392817198956133</v>
      </c>
      <c r="K19" s="61">
        <f>'P6'!K19/'P7'!$F19</f>
        <v>9.0095687833975397E-4</v>
      </c>
      <c r="L19" s="98">
        <f>'P6'!L19/'P7'!$F19</f>
        <v>0.12482912886790108</v>
      </c>
      <c r="M19" s="23"/>
      <c r="O19" s="93"/>
      <c r="P19" s="93"/>
      <c r="Q19" s="99"/>
    </row>
    <row r="20" spans="1:17" ht="12.95" customHeight="1" x14ac:dyDescent="0.25">
      <c r="A20" s="5"/>
      <c r="B20" s="43" t="s">
        <v>19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24"/>
      <c r="O20" s="93"/>
      <c r="P20" s="93"/>
      <c r="Q20" s="99"/>
    </row>
    <row r="21" spans="1:17" ht="12.95" customHeight="1" x14ac:dyDescent="0.25">
      <c r="A21" s="5"/>
      <c r="B21" s="42" t="s">
        <v>20</v>
      </c>
      <c r="C21" s="42"/>
      <c r="D21" s="42"/>
      <c r="E21" s="42"/>
      <c r="F21" s="94">
        <f>'P6'!F21</f>
        <v>140885</v>
      </c>
      <c r="G21" s="61">
        <f>'P6'!G21/'P7'!$F21</f>
        <v>0.46168861127870248</v>
      </c>
      <c r="H21" s="61">
        <f>'P6'!H21/'P7'!$F21</f>
        <v>0.32432125492422897</v>
      </c>
      <c r="I21" s="98">
        <f>'P6'!I21/'P7'!$F21</f>
        <v>0.78600986620293145</v>
      </c>
      <c r="J21" s="61">
        <f>'P6'!J21/'P7'!$F21</f>
        <v>0.14820598360364837</v>
      </c>
      <c r="K21" s="61">
        <f>'P6'!K21/'P7'!$F21</f>
        <v>6.5784150193420168E-2</v>
      </c>
      <c r="L21" s="98">
        <f>'P6'!L21/'P7'!$F21</f>
        <v>0.21399013379706852</v>
      </c>
      <c r="M21" s="23"/>
      <c r="O21" s="93"/>
      <c r="P21" s="93"/>
      <c r="Q21" s="99"/>
    </row>
    <row r="22" spans="1:17" ht="12.95" customHeight="1" x14ac:dyDescent="0.25">
      <c r="A22" s="5"/>
      <c r="B22" s="42" t="s">
        <v>22</v>
      </c>
      <c r="C22" s="42"/>
      <c r="D22" s="42"/>
      <c r="E22" s="42"/>
      <c r="F22" s="94">
        <f>'P6'!F22</f>
        <v>13987</v>
      </c>
      <c r="G22" s="61">
        <f>'P6'!G22/'P7'!$F22</f>
        <v>0.46257238864660044</v>
      </c>
      <c r="H22" s="61">
        <f>'P6'!H22/'P7'!$F22</f>
        <v>0.31557875169800531</v>
      </c>
      <c r="I22" s="98">
        <f>'P6'!I22/'P7'!$F22</f>
        <v>0.77815114034460575</v>
      </c>
      <c r="J22" s="61">
        <f>'P6'!J22/'P7'!$F22</f>
        <v>0.11138914706513191</v>
      </c>
      <c r="K22" s="61">
        <f>'P6'!K22/'P7'!$F22</f>
        <v>0.11045971259026238</v>
      </c>
      <c r="L22" s="98">
        <f>'P6'!L22/'P7'!$F22</f>
        <v>0.2218488596553943</v>
      </c>
      <c r="M22" s="23"/>
      <c r="O22" s="93"/>
      <c r="P22" s="93"/>
      <c r="Q22" s="99"/>
    </row>
    <row r="23" spans="1:17" ht="12.95" customHeight="1" x14ac:dyDescent="0.25">
      <c r="A23" s="5"/>
      <c r="B23" s="42" t="s">
        <v>23</v>
      </c>
      <c r="C23" s="42"/>
      <c r="D23" s="42"/>
      <c r="E23" s="42"/>
      <c r="F23" s="94">
        <f>'P6'!F23</f>
        <v>162622</v>
      </c>
      <c r="G23" s="61">
        <f>'P6'!G23/'P7'!$F23</f>
        <v>0.21738141210906273</v>
      </c>
      <c r="H23" s="61">
        <f>'P6'!H23/'P7'!$F23</f>
        <v>0.26048751091488237</v>
      </c>
      <c r="I23" s="98">
        <f>'P6'!I23/'P7'!$F23</f>
        <v>0.47786892302394512</v>
      </c>
      <c r="J23" s="61">
        <f>'P6'!J23/'P7'!$F23</f>
        <v>0.26986508590473612</v>
      </c>
      <c r="K23" s="61">
        <f>'P6'!K23/'P7'!$F23</f>
        <v>0.25226599107131875</v>
      </c>
      <c r="L23" s="98">
        <f>'P6'!L23/'P7'!$F23</f>
        <v>0.52213107697605488</v>
      </c>
      <c r="M23" s="23"/>
      <c r="O23" s="93"/>
      <c r="P23" s="93"/>
      <c r="Q23" s="99"/>
    </row>
    <row r="24" spans="1:17" ht="12.95" customHeight="1" x14ac:dyDescent="0.25">
      <c r="A24" s="5"/>
      <c r="B24" s="42" t="s">
        <v>24</v>
      </c>
      <c r="C24" s="42"/>
      <c r="D24" s="42"/>
      <c r="E24" s="42"/>
      <c r="F24" s="94">
        <f>'P6'!F24</f>
        <v>3946</v>
      </c>
      <c r="G24" s="61">
        <f>'P6'!G24/'P7'!$F24</f>
        <v>0.7716675114039534</v>
      </c>
      <c r="H24" s="61">
        <f>'P6'!H24/'P7'!$F24</f>
        <v>0.15965534718702484</v>
      </c>
      <c r="I24" s="98">
        <f>'P6'!I24/'P7'!$F24</f>
        <v>0.93132285859097819</v>
      </c>
      <c r="J24" s="61">
        <f>'P6'!J24/'P7'!$F24</f>
        <v>3.6746071971616827E-2</v>
      </c>
      <c r="K24" s="61">
        <f>'P6'!K24/'P7'!$F24</f>
        <v>3.1931069437404966E-2</v>
      </c>
      <c r="L24" s="98">
        <f>'P6'!L24/'P7'!$F24</f>
        <v>6.86771414090218E-2</v>
      </c>
      <c r="M24" s="23"/>
      <c r="O24" s="93"/>
      <c r="P24" s="93"/>
      <c r="Q24" s="99"/>
    </row>
    <row r="25" spans="1:17" ht="12.95" customHeight="1" x14ac:dyDescent="0.25">
      <c r="A25" s="5"/>
      <c r="B25" s="42" t="s">
        <v>26</v>
      </c>
      <c r="C25" s="42"/>
      <c r="D25" s="42"/>
      <c r="E25" s="42"/>
      <c r="F25" s="94">
        <f>'P6'!F25</f>
        <v>6636</v>
      </c>
      <c r="G25" s="61">
        <f>'P6'!G25/'P7'!$F25</f>
        <v>0.80666063893911999</v>
      </c>
      <c r="H25" s="61">
        <f>'P6'!H25/'P7'!$F25</f>
        <v>0.11829415310427968</v>
      </c>
      <c r="I25" s="98">
        <f>'P6'!I25/'P7'!$F25</f>
        <v>0.92495479204339959</v>
      </c>
      <c r="J25" s="61">
        <f>'P6'!J25/'P7'!$F25</f>
        <v>3.330319469559976E-2</v>
      </c>
      <c r="K25" s="61">
        <f>'P6'!K25/'P7'!$F25</f>
        <v>4.1742013261000604E-2</v>
      </c>
      <c r="L25" s="98">
        <f>'P6'!L25/'P7'!$F25</f>
        <v>7.5045207956600357E-2</v>
      </c>
      <c r="M25" s="23"/>
      <c r="O25" s="93"/>
      <c r="P25" s="93"/>
      <c r="Q25" s="99"/>
    </row>
    <row r="26" spans="1:17" ht="12.95" customHeight="1" x14ac:dyDescent="0.25">
      <c r="A26" s="5"/>
      <c r="B26" s="43" t="s">
        <v>28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24"/>
      <c r="O26" s="93"/>
      <c r="P26" s="93"/>
      <c r="Q26" s="99"/>
    </row>
    <row r="27" spans="1:17" ht="12.95" customHeight="1" x14ac:dyDescent="0.25">
      <c r="A27" s="5"/>
      <c r="B27" s="42" t="s">
        <v>29</v>
      </c>
      <c r="C27" s="42"/>
      <c r="D27" s="42"/>
      <c r="E27" s="42"/>
      <c r="F27" s="94">
        <f>'P6'!F27</f>
        <v>215764</v>
      </c>
      <c r="G27" s="61">
        <f>'P6'!G27/'P7'!$F27</f>
        <v>0.31939989989062123</v>
      </c>
      <c r="H27" s="61">
        <f>'P6'!H27/'P7'!$F27</f>
        <v>0.48612372777664487</v>
      </c>
      <c r="I27" s="98">
        <f>'P6'!I27/'P7'!$F27</f>
        <v>0.80552362766726604</v>
      </c>
      <c r="J27" s="61">
        <f>'P6'!J27/'P7'!$F27</f>
        <v>0.12991045772232623</v>
      </c>
      <c r="K27" s="61">
        <f>'P6'!K27/'P7'!$F27</f>
        <v>6.4565914610407671E-2</v>
      </c>
      <c r="L27" s="98">
        <f>'P6'!L27/'P7'!$F27</f>
        <v>0.1944763723327339</v>
      </c>
      <c r="M27" s="23"/>
      <c r="O27" s="93"/>
      <c r="P27" s="93"/>
      <c r="Q27" s="99"/>
    </row>
    <row r="28" spans="1:17" ht="12.95" customHeight="1" x14ac:dyDescent="0.25">
      <c r="A28" s="5"/>
      <c r="B28" s="42" t="s">
        <v>237</v>
      </c>
      <c r="C28" s="42"/>
      <c r="D28" s="42"/>
      <c r="E28" s="42"/>
      <c r="F28" s="95">
        <f>'P6'!F28</f>
        <v>3889</v>
      </c>
      <c r="G28" s="61">
        <f>'P6'!G28/'P7'!$F28</f>
        <v>0.21805091283106198</v>
      </c>
      <c r="H28" s="61">
        <f>'P6'!H28/'P7'!$F28</f>
        <v>0.26279249164309593</v>
      </c>
      <c r="I28" s="98">
        <f>'P6'!I28/'P7'!$F28</f>
        <v>0.48084340447415785</v>
      </c>
      <c r="J28" s="61">
        <f>'P6'!J28/'P7'!$F28</f>
        <v>0.29493443044484441</v>
      </c>
      <c r="K28" s="61">
        <f>'P6'!K28/'P7'!$F28</f>
        <v>0.22422216508099768</v>
      </c>
      <c r="L28" s="98">
        <f>'P6'!L28/'P7'!$F28</f>
        <v>0.51915659552584215</v>
      </c>
      <c r="M28" s="23"/>
      <c r="O28" s="93"/>
      <c r="P28" s="93"/>
      <c r="Q28" s="99"/>
    </row>
    <row r="29" spans="1:17" ht="12.95" customHeight="1" x14ac:dyDescent="0.25">
      <c r="A29" s="5"/>
      <c r="B29" s="42" t="s">
        <v>153</v>
      </c>
      <c r="C29" s="42"/>
      <c r="D29" s="42"/>
      <c r="E29" s="42"/>
      <c r="F29" s="94">
        <f>'P6'!F29</f>
        <v>499100</v>
      </c>
      <c r="G29" s="61">
        <f>'P6'!G29/'P7'!$F29</f>
        <v>0.21843919054297736</v>
      </c>
      <c r="H29" s="61">
        <f>'P6'!H29/'P7'!$F29</f>
        <v>0.26319575235423764</v>
      </c>
      <c r="I29" s="98">
        <f>'P6'!I29/'P7'!$F29</f>
        <v>0.48163494289721498</v>
      </c>
      <c r="J29" s="61">
        <f>'P6'!J29/'P7'!$F29</f>
        <v>0.29533961130034059</v>
      </c>
      <c r="K29" s="61">
        <f>'P6'!K29/'P7'!$F29</f>
        <v>0.22302544580244441</v>
      </c>
      <c r="L29" s="98">
        <f>'P6'!L29/'P7'!$F29</f>
        <v>0.51836505710278502</v>
      </c>
      <c r="M29" s="23"/>
      <c r="O29" s="93"/>
      <c r="P29" s="93"/>
      <c r="Q29" s="99"/>
    </row>
    <row r="30" spans="1:17" ht="12.95" customHeight="1" x14ac:dyDescent="0.25">
      <c r="A30" s="5"/>
      <c r="B30" s="43" t="s">
        <v>31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22"/>
      <c r="O30" s="93"/>
      <c r="P30" s="93"/>
      <c r="Q30" s="99"/>
    </row>
    <row r="31" spans="1:17" ht="12.95" customHeight="1" x14ac:dyDescent="0.25">
      <c r="A31" s="5"/>
      <c r="B31" s="42" t="s">
        <v>155</v>
      </c>
      <c r="C31" s="42"/>
      <c r="D31" s="42"/>
      <c r="E31" s="42"/>
      <c r="F31" s="94">
        <f>'P6'!F31</f>
        <v>2612729</v>
      </c>
      <c r="G31" s="61">
        <f>'P6'!G31/'P7'!$F31</f>
        <v>0.15351764381227445</v>
      </c>
      <c r="H31" s="61">
        <f>'P6'!H31/'P7'!$F31</f>
        <v>0.24693950271918749</v>
      </c>
      <c r="I31" s="98">
        <f>'P6'!I31/'P7'!$F31</f>
        <v>0.40045714653146192</v>
      </c>
      <c r="J31" s="61">
        <f>'P6'!J31/'P7'!$F31</f>
        <v>0.29788202297291455</v>
      </c>
      <c r="K31" s="61">
        <f>'P6'!K31/'P7'!$F31</f>
        <v>0.30166083049562353</v>
      </c>
      <c r="L31" s="98">
        <f>'P6'!L31/'P7'!$F31</f>
        <v>0.59954285346853808</v>
      </c>
      <c r="M31" s="23"/>
      <c r="O31" s="93"/>
      <c r="P31" s="93"/>
      <c r="Q31" s="99"/>
    </row>
    <row r="32" spans="1:17" ht="12.95" customHeight="1" x14ac:dyDescent="0.25">
      <c r="A32" s="5"/>
      <c r="B32" s="42" t="s">
        <v>32</v>
      </c>
      <c r="C32" s="42"/>
      <c r="D32" s="42"/>
      <c r="E32" s="42"/>
      <c r="F32" s="94">
        <f>'P6'!F32</f>
        <v>8257</v>
      </c>
      <c r="G32" s="61">
        <f>'P6'!G32/'P7'!$F32</f>
        <v>0.56461184449557955</v>
      </c>
      <c r="H32" s="61">
        <f>'P6'!H32/'P7'!$F32</f>
        <v>0.33753179120746035</v>
      </c>
      <c r="I32" s="98">
        <f>'P6'!I32/'P7'!$F32</f>
        <v>0.90214363570303979</v>
      </c>
      <c r="J32" s="61">
        <f>'P6'!J32/'P7'!$F32</f>
        <v>9.7856364296960152E-2</v>
      </c>
      <c r="K32" s="61">
        <f>'P6'!K32/'P7'!$F32</f>
        <v>0</v>
      </c>
      <c r="L32" s="98">
        <f>'P6'!L32/'P7'!$F32</f>
        <v>9.7856364296960152E-2</v>
      </c>
      <c r="M32" s="23"/>
      <c r="O32" s="93"/>
      <c r="P32" s="93"/>
      <c r="Q32" s="99"/>
    </row>
    <row r="33" spans="1:17" ht="12.95" customHeight="1" x14ac:dyDescent="0.25">
      <c r="A33" s="5"/>
      <c r="B33" s="42" t="s">
        <v>34</v>
      </c>
      <c r="C33" s="42"/>
      <c r="D33" s="42"/>
      <c r="E33" s="42"/>
      <c r="F33" s="94">
        <f>'P6'!F33</f>
        <v>3919</v>
      </c>
      <c r="G33" s="61">
        <f>'P6'!G33/'P7'!$F33</f>
        <v>0.67619290635366169</v>
      </c>
      <c r="H33" s="61">
        <f>'P6'!H33/'P7'!$F33</f>
        <v>0.28553202347537637</v>
      </c>
      <c r="I33" s="98">
        <f>'P6'!I33/'P7'!$F33</f>
        <v>0.96172492982903801</v>
      </c>
      <c r="J33" s="61">
        <f>'P6'!J33/'P7'!$F33</f>
        <v>1.7096198009696351E-2</v>
      </c>
      <c r="K33" s="61">
        <f>'P6'!K33/'P7'!$F33</f>
        <v>2.1178872161265631E-2</v>
      </c>
      <c r="L33" s="98">
        <f>'P6'!L33/'P7'!$F33</f>
        <v>3.8275070170961982E-2</v>
      </c>
      <c r="M33" s="23"/>
      <c r="O33" s="93"/>
      <c r="P33" s="93"/>
      <c r="Q33" s="99"/>
    </row>
    <row r="34" spans="1:17" ht="12.95" customHeight="1" x14ac:dyDescent="0.25">
      <c r="A34" s="5"/>
      <c r="B34" s="42" t="s">
        <v>36</v>
      </c>
      <c r="C34" s="42"/>
      <c r="D34" s="42"/>
      <c r="E34" s="42"/>
      <c r="F34" s="94">
        <f>'P6'!F34</f>
        <v>2070</v>
      </c>
      <c r="G34" s="61">
        <f>'P6'!G34/'P7'!$F34</f>
        <v>0.64782608695652177</v>
      </c>
      <c r="H34" s="61">
        <f>'P6'!H34/'P7'!$F34</f>
        <v>0.32077294685990337</v>
      </c>
      <c r="I34" s="98">
        <f>'P6'!I34/'P7'!$F34</f>
        <v>0.96859903381642509</v>
      </c>
      <c r="J34" s="61">
        <f>'P6'!J34/'P7'!$F34</f>
        <v>2.7053140096618359E-2</v>
      </c>
      <c r="K34" s="61">
        <f>'P6'!K34/'P7'!$F34</f>
        <v>4.3478260869565218E-3</v>
      </c>
      <c r="L34" s="98">
        <f>'P6'!L34/'P7'!$F34</f>
        <v>3.140096618357488E-2</v>
      </c>
      <c r="M34" s="23"/>
      <c r="O34" s="93"/>
      <c r="P34" s="93"/>
      <c r="Q34" s="99"/>
    </row>
    <row r="35" spans="1:17" ht="12.95" customHeight="1" x14ac:dyDescent="0.25">
      <c r="A35" s="5"/>
      <c r="B35" s="42" t="s">
        <v>37</v>
      </c>
      <c r="C35" s="42"/>
      <c r="D35" s="42"/>
      <c r="E35" s="42"/>
      <c r="F35" s="94">
        <f>'P6'!F35</f>
        <v>110709</v>
      </c>
      <c r="G35" s="61">
        <f>'P6'!G35/'P7'!$F35</f>
        <v>0.16635503888572745</v>
      </c>
      <c r="H35" s="61">
        <f>'P6'!H35/'P7'!$F35</f>
        <v>0.34322412811966507</v>
      </c>
      <c r="I35" s="98">
        <f>'P6'!I35/'P7'!$F35</f>
        <v>0.50957916700539252</v>
      </c>
      <c r="J35" s="61">
        <f>'P6'!J35/'P7'!$F35</f>
        <v>0.31209748078295352</v>
      </c>
      <c r="K35" s="61">
        <f>'P6'!K35/'P7'!$F35</f>
        <v>0.17832335221165396</v>
      </c>
      <c r="L35" s="98">
        <f>'P6'!L35/'P7'!$F35</f>
        <v>0.49042083299460748</v>
      </c>
      <c r="M35" s="23"/>
      <c r="O35" s="93"/>
      <c r="P35" s="93"/>
      <c r="Q35" s="99"/>
    </row>
    <row r="36" spans="1:17" ht="12.95" customHeight="1" x14ac:dyDescent="0.25">
      <c r="A36" s="5"/>
      <c r="B36" s="42" t="s">
        <v>38</v>
      </c>
      <c r="C36" s="42"/>
      <c r="D36" s="42"/>
      <c r="E36" s="42"/>
      <c r="F36" s="94">
        <f>'P6'!F36</f>
        <v>63481</v>
      </c>
      <c r="G36" s="61">
        <f>'P6'!G36/'P7'!$F36</f>
        <v>0.16693183787274932</v>
      </c>
      <c r="H36" s="61">
        <f>'P6'!H36/'P7'!$F36</f>
        <v>0.33009876971062208</v>
      </c>
      <c r="I36" s="98">
        <f>'P6'!I36/'P7'!$F36</f>
        <v>0.49703060758337142</v>
      </c>
      <c r="J36" s="61">
        <f>'P6'!J36/'P7'!$F36</f>
        <v>0.33565948866590001</v>
      </c>
      <c r="K36" s="61">
        <f>'P6'!K36/'P7'!$F36</f>
        <v>0.16730990375072857</v>
      </c>
      <c r="L36" s="98">
        <f>'P6'!L36/'P7'!$F36</f>
        <v>0.50296939241662864</v>
      </c>
      <c r="M36" s="23"/>
      <c r="O36" s="93"/>
      <c r="P36" s="93"/>
      <c r="Q36" s="99"/>
    </row>
    <row r="37" spans="1:17" ht="12.95" customHeight="1" x14ac:dyDescent="0.25">
      <c r="A37" s="5"/>
      <c r="B37" s="43" t="s">
        <v>39</v>
      </c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22"/>
      <c r="O37" s="93"/>
      <c r="P37" s="93"/>
      <c r="Q37" s="99"/>
    </row>
    <row r="38" spans="1:17" ht="12.95" customHeight="1" x14ac:dyDescent="0.25">
      <c r="A38" s="5"/>
      <c r="B38" s="42" t="s">
        <v>40</v>
      </c>
      <c r="C38" s="42"/>
      <c r="D38" s="42"/>
      <c r="E38" s="42"/>
      <c r="F38" s="94">
        <f>'P6'!F38</f>
        <v>5532</v>
      </c>
      <c r="G38" s="61">
        <f>'P6'!G38/'P7'!$F38</f>
        <v>0.88955169920462762</v>
      </c>
      <c r="H38" s="61">
        <f>'P6'!H38/'P7'!$F38</f>
        <v>8.3514099783080262E-2</v>
      </c>
      <c r="I38" s="98">
        <f>'P6'!I38/'P7'!$F38</f>
        <v>0.97306579898770784</v>
      </c>
      <c r="J38" s="61">
        <f>'P6'!J38/'P7'!$F38</f>
        <v>2.5307302964569775E-2</v>
      </c>
      <c r="K38" s="61">
        <f>'P6'!K38/'P7'!$F38</f>
        <v>1.6268980477223427E-3</v>
      </c>
      <c r="L38" s="98">
        <f>'P6'!L38/'P7'!$F38</f>
        <v>2.693420101229212E-2</v>
      </c>
      <c r="M38" s="23"/>
      <c r="O38" s="93"/>
      <c r="P38" s="93"/>
      <c r="Q38" s="99"/>
    </row>
    <row r="39" spans="1:17" ht="12.95" customHeight="1" x14ac:dyDescent="0.25">
      <c r="A39" s="5"/>
      <c r="B39" s="42" t="s">
        <v>42</v>
      </c>
      <c r="C39" s="42"/>
      <c r="D39" s="42"/>
      <c r="E39" s="42"/>
      <c r="F39" s="94">
        <f>'P6'!F39</f>
        <v>9393</v>
      </c>
      <c r="G39" s="61">
        <f>'P6'!G39/'P7'!$F39</f>
        <v>0.64090279995741506</v>
      </c>
      <c r="H39" s="61">
        <f>'P6'!H39/'P7'!$F39</f>
        <v>0.25455126157777069</v>
      </c>
      <c r="I39" s="98">
        <f>'P6'!I39/'P7'!$F39</f>
        <v>0.89545406153518581</v>
      </c>
      <c r="J39" s="61">
        <f>'P6'!J39/'P7'!$F39</f>
        <v>8.2614713084211644E-2</v>
      </c>
      <c r="K39" s="61">
        <f>'P6'!K39/'P7'!$F39</f>
        <v>2.1931225380602576E-2</v>
      </c>
      <c r="L39" s="98">
        <f>'P6'!L39/'P7'!$F39</f>
        <v>0.10454593846481422</v>
      </c>
      <c r="M39" s="23"/>
      <c r="O39" s="93"/>
      <c r="P39" s="93"/>
      <c r="Q39" s="99"/>
    </row>
    <row r="40" spans="1:17" ht="12.95" customHeight="1" x14ac:dyDescent="0.25">
      <c r="A40" s="5"/>
      <c r="B40" s="43" t="s">
        <v>44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22"/>
      <c r="O40" s="93"/>
      <c r="P40" s="93"/>
      <c r="Q40" s="99"/>
    </row>
    <row r="41" spans="1:17" ht="12.95" customHeight="1" x14ac:dyDescent="0.25">
      <c r="A41" s="5"/>
      <c r="B41" s="42" t="s">
        <v>45</v>
      </c>
      <c r="C41" s="42"/>
      <c r="D41" s="42"/>
      <c r="E41" s="42"/>
      <c r="F41" s="94">
        <f>'P6'!F41</f>
        <v>29605</v>
      </c>
      <c r="G41" s="61">
        <f>'P6'!G41/'P7'!$F41</f>
        <v>0.72906603614254351</v>
      </c>
      <c r="H41" s="61">
        <f>'P6'!H41/'P7'!$F41</f>
        <v>0.24880932274953554</v>
      </c>
      <c r="I41" s="98">
        <f>'P6'!I41/'P7'!$F41</f>
        <v>0.97787535889207899</v>
      </c>
      <c r="J41" s="61">
        <f>'P6'!J41/'P7'!$F41</f>
        <v>1.239655463604121E-2</v>
      </c>
      <c r="K41" s="61">
        <f>'P6'!K41/'P7'!$F41</f>
        <v>9.7280864718797492E-3</v>
      </c>
      <c r="L41" s="98">
        <f>'P6'!L41/'P7'!$F41</f>
        <v>2.2124641107920961E-2</v>
      </c>
      <c r="M41" s="23"/>
      <c r="O41" s="93"/>
      <c r="P41" s="93"/>
      <c r="Q41" s="99"/>
    </row>
    <row r="42" spans="1:17" ht="12.95" customHeight="1" x14ac:dyDescent="0.25">
      <c r="A42" s="5"/>
      <c r="B42" s="42" t="s">
        <v>47</v>
      </c>
      <c r="C42" s="42"/>
      <c r="D42" s="42"/>
      <c r="E42" s="42"/>
      <c r="F42" s="94">
        <f>'P6'!F42</f>
        <v>4315</v>
      </c>
      <c r="G42" s="61">
        <f>'P6'!G42/'P7'!$F42</f>
        <v>0.92375434530706835</v>
      </c>
      <c r="H42" s="61">
        <f>'P6'!H42/'P7'!$F42</f>
        <v>6.3035921205098489E-2</v>
      </c>
      <c r="I42" s="98">
        <f>'P6'!I42/'P7'!$F42</f>
        <v>0.98679026651216684</v>
      </c>
      <c r="J42" s="61">
        <f>'P6'!J42/'P7'!$F42</f>
        <v>9.5017381228273464E-3</v>
      </c>
      <c r="K42" s="61">
        <f>'P6'!K42/'P7'!$F42</f>
        <v>3.7079953650057938E-3</v>
      </c>
      <c r="L42" s="98">
        <f>'P6'!L42/'P7'!$F42</f>
        <v>1.320973348783314E-2</v>
      </c>
      <c r="M42" s="23"/>
      <c r="O42" s="93"/>
      <c r="P42" s="93"/>
      <c r="Q42" s="99"/>
    </row>
    <row r="43" spans="1:17" ht="12.95" customHeight="1" x14ac:dyDescent="0.25">
      <c r="A43" s="5"/>
      <c r="B43" s="43" t="s">
        <v>48</v>
      </c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22"/>
      <c r="O43" s="93"/>
      <c r="P43" s="93"/>
      <c r="Q43" s="99"/>
    </row>
    <row r="44" spans="1:17" ht="12.95" customHeight="1" x14ac:dyDescent="0.25">
      <c r="A44" s="5"/>
      <c r="B44" s="42" t="s">
        <v>49</v>
      </c>
      <c r="C44" s="42"/>
      <c r="D44" s="42"/>
      <c r="E44" s="42"/>
      <c r="F44" s="94">
        <f>'P6'!F44</f>
        <v>160251</v>
      </c>
      <c r="G44" s="61">
        <f>'P6'!G44/'P7'!$F44</f>
        <v>0.46218120323742129</v>
      </c>
      <c r="H44" s="61">
        <f>'P6'!H44/'P7'!$F44</f>
        <v>0.26195780369545274</v>
      </c>
      <c r="I44" s="98">
        <f>'P6'!I44/'P7'!$F44</f>
        <v>0.72413900693287403</v>
      </c>
      <c r="J44" s="61">
        <f>'P6'!J44/'P7'!$F44</f>
        <v>0.19411423329651609</v>
      </c>
      <c r="K44" s="61">
        <f>'P6'!K44/'P7'!$F44</f>
        <v>8.1746759770609856E-2</v>
      </c>
      <c r="L44" s="98">
        <f>'P6'!L44/'P7'!$F44</f>
        <v>0.27586099306712597</v>
      </c>
      <c r="M44" s="23"/>
      <c r="O44" s="93"/>
      <c r="P44" s="93"/>
      <c r="Q44" s="99"/>
    </row>
    <row r="45" spans="1:17" ht="12.95" customHeight="1" x14ac:dyDescent="0.25">
      <c r="A45" s="5"/>
      <c r="B45" s="42" t="s">
        <v>51</v>
      </c>
      <c r="C45" s="42"/>
      <c r="D45" s="42"/>
      <c r="E45" s="42"/>
      <c r="F45" s="94">
        <f>'P6'!F45</f>
        <v>513448</v>
      </c>
      <c r="G45" s="61">
        <f>'P6'!G45/'P7'!$F45</f>
        <v>4.9315607422757514E-2</v>
      </c>
      <c r="H45" s="61">
        <f>'P6'!H45/'P7'!$F45</f>
        <v>0.22343061030523051</v>
      </c>
      <c r="I45" s="98">
        <f>'P6'!I45/'P7'!$F45</f>
        <v>0.27274621772798802</v>
      </c>
      <c r="J45" s="61">
        <f>'P6'!J45/'P7'!$F45</f>
        <v>0.58692603730075876</v>
      </c>
      <c r="K45" s="61">
        <f>'P6'!K45/'P7'!$F45</f>
        <v>0.14032774497125317</v>
      </c>
      <c r="L45" s="98">
        <f>'P6'!L45/'P7'!$F45</f>
        <v>0.72725378227201198</v>
      </c>
      <c r="M45" s="23"/>
      <c r="O45" s="93"/>
      <c r="P45" s="93"/>
      <c r="Q45" s="99"/>
    </row>
    <row r="46" spans="1:17" ht="12.95" customHeight="1" x14ac:dyDescent="0.25">
      <c r="A46" s="5"/>
      <c r="B46" s="42" t="s">
        <v>191</v>
      </c>
      <c r="C46" s="42"/>
      <c r="D46" s="42"/>
      <c r="E46" s="42"/>
      <c r="F46" s="94">
        <f>'P6'!F46</f>
        <v>2780</v>
      </c>
      <c r="G46" s="61">
        <f>'P6'!G46/'P7'!$F46</f>
        <v>0.99100719424460426</v>
      </c>
      <c r="H46" s="61">
        <f>'P6'!H46/'P7'!$F46</f>
        <v>1.7985611510791368E-3</v>
      </c>
      <c r="I46" s="98">
        <f>'P6'!I46/'P7'!$F46</f>
        <v>0.9928057553956835</v>
      </c>
      <c r="J46" s="61">
        <f>'P6'!J46/'P7'!$F46</f>
        <v>6.4748201438848919E-3</v>
      </c>
      <c r="K46" s="61">
        <f>'P6'!K46/'P7'!$F46</f>
        <v>7.1942446043165469E-4</v>
      </c>
      <c r="L46" s="98">
        <f>'P6'!L46/'P7'!$F46</f>
        <v>7.1942446043165471E-3</v>
      </c>
      <c r="M46" s="23"/>
      <c r="O46" s="93"/>
      <c r="P46" s="93"/>
      <c r="Q46" s="99"/>
    </row>
    <row r="47" spans="1:17" ht="12.95" customHeight="1" x14ac:dyDescent="0.25">
      <c r="A47" s="5"/>
      <c r="B47" s="42" t="s">
        <v>52</v>
      </c>
      <c r="C47" s="42"/>
      <c r="D47" s="42"/>
      <c r="E47" s="42"/>
      <c r="F47" s="94">
        <f>'P6'!F47</f>
        <v>17278</v>
      </c>
      <c r="G47" s="61">
        <f>'P6'!G47/'P7'!$F47</f>
        <v>0.57176756569047349</v>
      </c>
      <c r="H47" s="61">
        <f>'P6'!H47/'P7'!$F47</f>
        <v>0.11951614770228036</v>
      </c>
      <c r="I47" s="98">
        <f>'P6'!I47/'P7'!$F47</f>
        <v>0.69128371339275374</v>
      </c>
      <c r="J47" s="61">
        <f>'P6'!J47/'P7'!$F47</f>
        <v>0.17449936335223984</v>
      </c>
      <c r="K47" s="61">
        <f>'P6'!K47/'P7'!$F47</f>
        <v>0.13421692325500637</v>
      </c>
      <c r="L47" s="98">
        <f>'P6'!L47/'P7'!$F47</f>
        <v>0.3087162866072462</v>
      </c>
      <c r="M47" s="23"/>
      <c r="O47" s="93"/>
      <c r="P47" s="93"/>
      <c r="Q47" s="99"/>
    </row>
    <row r="48" spans="1:17" ht="12.95" customHeight="1" x14ac:dyDescent="0.25">
      <c r="A48" s="5"/>
      <c r="B48" s="42" t="s">
        <v>54</v>
      </c>
      <c r="C48" s="42"/>
      <c r="D48" s="42"/>
      <c r="E48" s="42"/>
      <c r="F48" s="94">
        <f>'P6'!F48</f>
        <v>92714</v>
      </c>
      <c r="G48" s="61">
        <f>'P6'!G48/'P7'!$F48</f>
        <v>0.15750587829238302</v>
      </c>
      <c r="H48" s="61">
        <f>'P6'!H48/'P7'!$F48</f>
        <v>0.18582954030674978</v>
      </c>
      <c r="I48" s="98">
        <f>'P6'!I48/'P7'!$F48</f>
        <v>0.3433354185991328</v>
      </c>
      <c r="J48" s="61">
        <f>'P6'!J48/'P7'!$F48</f>
        <v>0.38920767090191344</v>
      </c>
      <c r="K48" s="61">
        <f>'P6'!K48/'P7'!$F48</f>
        <v>0.26745691049895376</v>
      </c>
      <c r="L48" s="98">
        <f>'P6'!L48/'P7'!$F48</f>
        <v>0.65666458140086714</v>
      </c>
      <c r="M48" s="23"/>
      <c r="O48" s="93"/>
      <c r="P48" s="93"/>
      <c r="Q48" s="99"/>
    </row>
    <row r="49" spans="1:17" ht="12.95" customHeight="1" x14ac:dyDescent="0.25">
      <c r="A49" s="5"/>
      <c r="B49" s="43" t="s">
        <v>55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22"/>
      <c r="O49" s="93"/>
      <c r="P49" s="93"/>
      <c r="Q49" s="99"/>
    </row>
    <row r="50" spans="1:17" ht="12.95" customHeight="1" x14ac:dyDescent="0.25">
      <c r="A50" s="5"/>
      <c r="B50" s="42" t="s">
        <v>56</v>
      </c>
      <c r="C50" s="42"/>
      <c r="D50" s="42"/>
      <c r="E50" s="42"/>
      <c r="F50" s="94">
        <f>'P6'!F50</f>
        <v>38240</v>
      </c>
      <c r="G50" s="61">
        <f>'P6'!G50/'P7'!$F50</f>
        <v>0.65167364016736407</v>
      </c>
      <c r="H50" s="61">
        <f>'P6'!H50/'P7'!$F50</f>
        <v>0.13697698744769873</v>
      </c>
      <c r="I50" s="98">
        <f>'P6'!I50/'P7'!$F50</f>
        <v>0.78865062761506277</v>
      </c>
      <c r="J50" s="61">
        <f>'P6'!J50/'P7'!$F50</f>
        <v>0.13130230125523012</v>
      </c>
      <c r="K50" s="61">
        <f>'P6'!K50/'P7'!$F50</f>
        <v>8.0047071129707117E-2</v>
      </c>
      <c r="L50" s="98">
        <f>'P6'!L50/'P7'!$F50</f>
        <v>0.21134937238493723</v>
      </c>
      <c r="M50" s="23"/>
      <c r="O50" s="93"/>
      <c r="P50" s="93"/>
      <c r="Q50" s="99"/>
    </row>
    <row r="51" spans="1:17" ht="12.95" customHeight="1" x14ac:dyDescent="0.25">
      <c r="A51" s="5"/>
      <c r="B51" s="42" t="s">
        <v>58</v>
      </c>
      <c r="C51" s="42"/>
      <c r="D51" s="42"/>
      <c r="E51" s="42"/>
      <c r="F51" s="94">
        <f>'P6'!F51</f>
        <v>155496</v>
      </c>
      <c r="G51" s="61">
        <f>'P6'!G51/'P7'!$F51</f>
        <v>0.52944127180120393</v>
      </c>
      <c r="H51" s="61">
        <f>'P6'!H51/'P7'!$F51</f>
        <v>0.18267994032000823</v>
      </c>
      <c r="I51" s="98">
        <f>'P6'!I51/'P7'!$F51</f>
        <v>0.71212121212121215</v>
      </c>
      <c r="J51" s="61">
        <f>'P6'!J51/'P7'!$F51</f>
        <v>0.15720018521376755</v>
      </c>
      <c r="K51" s="61">
        <f>'P6'!K51/'P7'!$F51</f>
        <v>0.13067860266502032</v>
      </c>
      <c r="L51" s="98">
        <f>'P6'!L51/'P7'!$F51</f>
        <v>0.2878787878787879</v>
      </c>
      <c r="M51" s="23"/>
      <c r="O51" s="93"/>
      <c r="P51" s="93"/>
      <c r="Q51" s="99"/>
    </row>
    <row r="52" spans="1:17" ht="12.95" customHeight="1" x14ac:dyDescent="0.25">
      <c r="A52" s="5"/>
      <c r="B52" s="42" t="s">
        <v>60</v>
      </c>
      <c r="C52" s="42"/>
      <c r="D52" s="42"/>
      <c r="E52" s="42"/>
      <c r="F52" s="94">
        <f>'P6'!F52</f>
        <v>39297</v>
      </c>
      <c r="G52" s="61">
        <f>'P6'!G52/'P7'!$F52</f>
        <v>0.48431177952515458</v>
      </c>
      <c r="H52" s="61">
        <f>'P6'!H52/'P7'!$F52</f>
        <v>0.25480316563605365</v>
      </c>
      <c r="I52" s="98">
        <f>'P6'!I52/'P7'!$F52</f>
        <v>0.73911494516120824</v>
      </c>
      <c r="J52" s="61">
        <f>'P6'!J52/'P7'!$F52</f>
        <v>0.13359798457897548</v>
      </c>
      <c r="K52" s="61">
        <f>'P6'!K52/'P7'!$F52</f>
        <v>0.12728707025981628</v>
      </c>
      <c r="L52" s="98">
        <f>'P6'!L52/'P7'!$F52</f>
        <v>0.26088505483879176</v>
      </c>
      <c r="M52" s="23"/>
      <c r="O52" s="93"/>
      <c r="P52" s="93"/>
      <c r="Q52" s="99"/>
    </row>
    <row r="53" spans="1:17" ht="12.95" customHeight="1" x14ac:dyDescent="0.25">
      <c r="A53" s="5"/>
      <c r="B53" s="42" t="s">
        <v>61</v>
      </c>
      <c r="C53" s="42"/>
      <c r="D53" s="42"/>
      <c r="E53" s="42"/>
      <c r="F53" s="94" t="str">
        <f>'P6'!F53</f>
        <v>··</v>
      </c>
      <c r="G53" s="36" t="s">
        <v>92</v>
      </c>
      <c r="H53" s="36" t="s">
        <v>92</v>
      </c>
      <c r="I53" s="95" t="s">
        <v>92</v>
      </c>
      <c r="J53" s="36" t="s">
        <v>92</v>
      </c>
      <c r="K53" s="36" t="s">
        <v>92</v>
      </c>
      <c r="L53" s="95" t="s">
        <v>92</v>
      </c>
      <c r="M53" s="20"/>
      <c r="O53" s="93"/>
      <c r="P53" s="93"/>
      <c r="Q53" s="99"/>
    </row>
    <row r="54" spans="1:17" ht="12.95" customHeight="1" x14ac:dyDescent="0.25">
      <c r="A54" s="5"/>
      <c r="B54" s="42" t="s">
        <v>63</v>
      </c>
      <c r="C54" s="42"/>
      <c r="D54" s="42"/>
      <c r="E54" s="42"/>
      <c r="F54" s="94">
        <f>'P6'!F54</f>
        <v>6600</v>
      </c>
      <c r="G54" s="61">
        <f>'P6'!G54/'P7'!$F54</f>
        <v>0.92484848484848481</v>
      </c>
      <c r="H54" s="61">
        <f>'P6'!H54/'P7'!$F54</f>
        <v>4.1515151515151512E-2</v>
      </c>
      <c r="I54" s="98">
        <f>'P6'!I54/'P7'!$F54</f>
        <v>0.96636363636363631</v>
      </c>
      <c r="J54" s="61">
        <f>'P6'!J54/'P7'!$F54</f>
        <v>2.3181818181818182E-2</v>
      </c>
      <c r="K54" s="61">
        <f>'P6'!K54/'P7'!$F54</f>
        <v>1.0454545454545454E-2</v>
      </c>
      <c r="L54" s="98">
        <f>'P6'!L54/'P7'!$F54</f>
        <v>3.3636363636363638E-2</v>
      </c>
      <c r="M54" s="23"/>
      <c r="O54" s="93"/>
      <c r="P54" s="93"/>
      <c r="Q54" s="99"/>
    </row>
    <row r="55" spans="1:17" ht="12.95" customHeight="1" x14ac:dyDescent="0.25">
      <c r="A55" s="5"/>
      <c r="B55" s="43" t="s">
        <v>9</v>
      </c>
      <c r="C55" s="44"/>
      <c r="D55" s="44"/>
      <c r="E55" s="44"/>
      <c r="F55" s="96">
        <f>SUM(F15:F19,F21:F25,F27:F29,F31:F36,F38:F39,F41:F42,F44:F48,F50:F54)</f>
        <v>5203446</v>
      </c>
      <c r="G55" s="97">
        <f>'P6'!G55/'P7'!$F55</f>
        <v>0.21795767650899039</v>
      </c>
      <c r="H55" s="97">
        <f>'P6'!H55/'P7'!$F55</f>
        <v>0.26349077130809084</v>
      </c>
      <c r="I55" s="97">
        <f>'P6'!I55/'P7'!$F55</f>
        <v>0.48144844781708124</v>
      </c>
      <c r="J55" s="97">
        <f>'P6'!J55/'P7'!$F55</f>
        <v>0.29536753143974204</v>
      </c>
      <c r="K55" s="97">
        <f>'P6'!K55/'P7'!$F55</f>
        <v>0.22318402074317673</v>
      </c>
      <c r="L55" s="97">
        <f>'P6'!L55/'P7'!$F55</f>
        <v>0.51855155218291882</v>
      </c>
      <c r="M55" s="25"/>
      <c r="O55" s="93"/>
      <c r="P55" s="93"/>
      <c r="Q55" s="99"/>
    </row>
    <row r="56" spans="1:17" ht="6" customHeight="1" thickBot="1" x14ac:dyDescent="0.3">
      <c r="A56" s="5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5"/>
    </row>
    <row r="57" spans="1:17" ht="12" customHeight="1" x14ac:dyDescent="0.2">
      <c r="A57" s="5"/>
      <c r="B57" s="48" t="s">
        <v>195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5"/>
    </row>
    <row r="58" spans="1:17" ht="12" customHeight="1" x14ac:dyDescent="0.2">
      <c r="A58" s="5"/>
      <c r="B58" s="47" t="s">
        <v>65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5"/>
    </row>
    <row r="59" spans="1:17" ht="12" customHeight="1" x14ac:dyDescent="0.2">
      <c r="A59" s="5"/>
      <c r="B59" s="48" t="s">
        <v>160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5"/>
    </row>
    <row r="60" spans="1:17" ht="12" customHeight="1" x14ac:dyDescent="0.2">
      <c r="A60" s="5"/>
      <c r="B60" s="48" t="s">
        <v>185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5"/>
    </row>
    <row r="61" spans="1:17" ht="12" customHeight="1" x14ac:dyDescent="0.2">
      <c r="A61" s="5"/>
      <c r="B61" s="4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5"/>
    </row>
    <row r="62" spans="1:17" ht="12" customHeight="1" x14ac:dyDescent="0.2">
      <c r="A62" s="5"/>
      <c r="B62" s="4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5"/>
    </row>
    <row r="63" spans="1:17" ht="12" customHeight="1" x14ac:dyDescent="0.2">
      <c r="A63" s="5"/>
      <c r="B63" s="4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5"/>
    </row>
    <row r="64" spans="1:17" ht="12" customHeight="1" x14ac:dyDescent="0.2">
      <c r="A64" s="5"/>
      <c r="B64" s="4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5"/>
    </row>
    <row r="65" spans="1:13" ht="6" customHeight="1" x14ac:dyDescent="0.25">
      <c r="A65" s="5"/>
      <c r="B65" s="28"/>
      <c r="C65" s="28"/>
      <c r="D65" s="28"/>
      <c r="E65" s="28"/>
      <c r="F65" s="28"/>
      <c r="G65" s="49"/>
      <c r="H65" s="49"/>
      <c r="I65" s="49"/>
      <c r="J65" s="49"/>
      <c r="K65" s="49"/>
      <c r="L65" s="49"/>
      <c r="M65" s="35"/>
    </row>
    <row r="66" spans="1:13" ht="12" customHeight="1" x14ac:dyDescent="0.25">
      <c r="A66" s="5"/>
      <c r="B66" s="50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5"/>
    </row>
    <row r="67" spans="1:13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28"/>
      <c r="M67" s="5"/>
    </row>
    <row r="68" spans="1:13" ht="12" customHeight="1" x14ac:dyDescent="0.25">
      <c r="A68" s="5"/>
      <c r="B68" s="50"/>
      <c r="C68" s="51"/>
      <c r="D68" s="28"/>
      <c r="E68" s="28"/>
      <c r="F68" s="28"/>
      <c r="G68" s="28"/>
      <c r="H68" s="28"/>
      <c r="I68" s="28"/>
      <c r="J68" s="28"/>
      <c r="K68" s="28"/>
      <c r="L68" s="28"/>
      <c r="M68" s="5"/>
    </row>
    <row r="69" spans="1:13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5"/>
    </row>
    <row r="70" spans="1:13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5"/>
    </row>
    <row r="71" spans="1:13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5"/>
    </row>
    <row r="72" spans="1:13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5"/>
    </row>
    <row r="73" spans="1:13" ht="12" customHeight="1" x14ac:dyDescent="0.25"/>
    <row r="74" spans="1:13" ht="12" customHeight="1" x14ac:dyDescent="0.25"/>
    <row r="75" spans="1:13" ht="12" customHeight="1" x14ac:dyDescent="0.25"/>
    <row r="76" spans="1:13" ht="12" customHeight="1" x14ac:dyDescent="0.25"/>
    <row r="77" spans="1:13" ht="12" customHeight="1" x14ac:dyDescent="0.25"/>
    <row r="78" spans="1:13" ht="12" customHeight="1" x14ac:dyDescent="0.25"/>
    <row r="79" spans="1:13" ht="12.95" customHeight="1" x14ac:dyDescent="0.25"/>
    <row r="209" spans="5:19" x14ac:dyDescent="0.25">
      <c r="G209" s="16"/>
      <c r="H209" s="16"/>
      <c r="I209" s="16"/>
      <c r="J209" s="16"/>
      <c r="K209" s="16"/>
      <c r="L209" s="16"/>
      <c r="M209" s="16"/>
      <c r="N209" s="16"/>
      <c r="O209" s="16"/>
      <c r="P209" s="16"/>
    </row>
    <row r="210" spans="5:19" x14ac:dyDescent="0.25">
      <c r="G210" s="16"/>
      <c r="H210" s="16"/>
      <c r="I210" s="16"/>
      <c r="J210" s="16"/>
      <c r="K210" s="16"/>
      <c r="L210" s="16"/>
      <c r="M210" s="16"/>
      <c r="N210" s="16"/>
      <c r="O210" s="16"/>
      <c r="P210" s="16"/>
    </row>
    <row r="211" spans="5:19" x14ac:dyDescent="0.25">
      <c r="G211" s="16"/>
      <c r="H211" s="16"/>
      <c r="I211" s="16"/>
      <c r="J211" s="16"/>
      <c r="K211" s="16"/>
      <c r="L211" s="16"/>
      <c r="M211" s="16"/>
      <c r="N211" s="16"/>
      <c r="O211" s="16"/>
      <c r="P211" s="16"/>
    </row>
    <row r="212" spans="5:19" x14ac:dyDescent="0.25">
      <c r="G212" s="16"/>
      <c r="H212" s="16"/>
      <c r="I212" s="16"/>
      <c r="J212" s="16"/>
      <c r="K212" s="16"/>
      <c r="L212" s="16"/>
      <c r="M212" s="16"/>
      <c r="N212" s="16"/>
      <c r="O212" s="16"/>
      <c r="P212" s="16"/>
    </row>
    <row r="213" spans="5:19" x14ac:dyDescent="0.25">
      <c r="G213" s="16"/>
      <c r="H213" s="16"/>
      <c r="I213" s="16"/>
      <c r="J213" s="16"/>
      <c r="K213" s="16"/>
      <c r="L213" s="16"/>
      <c r="M213" s="16"/>
      <c r="N213" s="16"/>
      <c r="O213" s="16"/>
      <c r="P213" s="16"/>
    </row>
    <row r="214" spans="5:19" x14ac:dyDescent="0.25">
      <c r="G214" s="16"/>
      <c r="H214" s="16"/>
      <c r="I214" s="16"/>
      <c r="J214" s="16"/>
      <c r="K214" s="16"/>
      <c r="L214" s="16"/>
      <c r="M214" s="16"/>
      <c r="N214" s="16"/>
      <c r="O214" s="16"/>
      <c r="P214" s="16"/>
    </row>
    <row r="215" spans="5:19" x14ac:dyDescent="0.25">
      <c r="G215" s="16"/>
      <c r="H215" s="16"/>
      <c r="I215" s="16"/>
      <c r="J215" s="16"/>
      <c r="K215" s="16"/>
      <c r="L215" s="16"/>
      <c r="M215" s="16"/>
      <c r="N215" s="16"/>
      <c r="O215" s="16"/>
      <c r="P215" s="16"/>
    </row>
    <row r="216" spans="5:19" x14ac:dyDescent="0.25"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7"/>
    </row>
    <row r="217" spans="5:19" x14ac:dyDescent="0.25">
      <c r="E217" s="18"/>
      <c r="F217" s="18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8"/>
      <c r="R217" s="18"/>
      <c r="S217" s="18"/>
    </row>
    <row r="218" spans="5:19" x14ac:dyDescent="0.25">
      <c r="E218" s="18"/>
      <c r="F218" s="18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8"/>
      <c r="R218" s="18"/>
      <c r="S218" s="18"/>
    </row>
    <row r="219" spans="5:19" x14ac:dyDescent="0.25">
      <c r="E219" s="18"/>
      <c r="F219" s="18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8"/>
      <c r="R219" s="18"/>
      <c r="S219" s="18"/>
    </row>
    <row r="220" spans="5:19" x14ac:dyDescent="0.25">
      <c r="E220" s="18"/>
      <c r="F220" s="18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8"/>
      <c r="R220" s="18"/>
      <c r="S220" s="18"/>
    </row>
    <row r="221" spans="5:19" x14ac:dyDescent="0.25">
      <c r="E221" s="18"/>
      <c r="F221" s="18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8"/>
      <c r="R221" s="18"/>
      <c r="S221" s="18"/>
    </row>
    <row r="222" spans="5:19" x14ac:dyDescent="0.25">
      <c r="E222" s="18"/>
      <c r="F222" s="18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8"/>
      <c r="R222" s="18"/>
      <c r="S222" s="18"/>
    </row>
    <row r="223" spans="5:19" x14ac:dyDescent="0.25">
      <c r="E223" s="18"/>
      <c r="F223" s="18"/>
      <c r="G223" s="17"/>
      <c r="H223" s="17"/>
      <c r="I223" s="17"/>
      <c r="J223" s="17"/>
      <c r="K223" s="17"/>
      <c r="L223" s="17"/>
      <c r="M223" s="17"/>
      <c r="N223" s="17"/>
      <c r="O223" s="16"/>
      <c r="P223" s="16"/>
      <c r="Q223" s="18"/>
      <c r="R223" s="18"/>
      <c r="S223" s="18"/>
    </row>
    <row r="224" spans="5:19" x14ac:dyDescent="0.2">
      <c r="E224" s="18"/>
      <c r="F224" s="18"/>
      <c r="G224" s="17"/>
      <c r="H224" s="53">
        <v>314585</v>
      </c>
      <c r="I224" s="53">
        <v>372586</v>
      </c>
      <c r="J224" s="53">
        <v>139342</v>
      </c>
      <c r="K224" s="53">
        <v>0</v>
      </c>
      <c r="L224" s="53">
        <f>SUM(H224:K224)</f>
        <v>826513</v>
      </c>
      <c r="M224" s="54"/>
      <c r="N224" s="17"/>
      <c r="O224" s="16"/>
      <c r="P224" s="16"/>
      <c r="Q224" s="18"/>
      <c r="R224" s="18"/>
      <c r="S224" s="18"/>
    </row>
    <row r="225" spans="5:19" x14ac:dyDescent="0.25">
      <c r="E225" s="18"/>
      <c r="F225" s="18"/>
      <c r="G225" s="17"/>
      <c r="H225" s="17"/>
      <c r="I225" s="17"/>
      <c r="J225" s="17"/>
      <c r="K225" s="17"/>
      <c r="L225" s="17"/>
      <c r="M225" s="17"/>
      <c r="N225" s="17"/>
      <c r="O225" s="16"/>
      <c r="P225" s="16"/>
      <c r="Q225" s="18"/>
      <c r="R225" s="18"/>
      <c r="S225" s="18"/>
    </row>
    <row r="226" spans="5:19" x14ac:dyDescent="0.25">
      <c r="E226" s="18"/>
      <c r="F226" s="18"/>
      <c r="G226" s="17"/>
      <c r="H226" s="17"/>
      <c r="I226" s="17"/>
      <c r="J226" s="17"/>
      <c r="K226" s="17"/>
      <c r="L226" s="17"/>
      <c r="M226" s="17"/>
      <c r="N226" s="17"/>
      <c r="O226" s="16"/>
      <c r="P226" s="16"/>
      <c r="Q226" s="18"/>
      <c r="R226" s="18"/>
      <c r="S226" s="18"/>
    </row>
    <row r="227" spans="5:19" x14ac:dyDescent="0.25">
      <c r="E227" s="18"/>
      <c r="F227" s="18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8"/>
      <c r="R227" s="18"/>
      <c r="S227" s="18"/>
    </row>
    <row r="228" spans="5:19" x14ac:dyDescent="0.25">
      <c r="E228" s="18"/>
      <c r="F228" s="18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8"/>
      <c r="R228" s="18"/>
      <c r="S228" s="18"/>
    </row>
    <row r="229" spans="5:19" x14ac:dyDescent="0.25">
      <c r="G229" s="16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6"/>
    </row>
    <row r="230" spans="5:19" x14ac:dyDescent="0.25">
      <c r="G230" s="16"/>
      <c r="H230" s="17"/>
      <c r="I230" s="17"/>
      <c r="J230" s="17"/>
      <c r="K230" s="17"/>
      <c r="L230" s="17"/>
      <c r="M230" s="17"/>
      <c r="N230" s="17"/>
      <c r="O230" s="17"/>
      <c r="P230" s="16"/>
      <c r="Q230" s="16"/>
      <c r="R230" s="16"/>
    </row>
    <row r="231" spans="5:19" x14ac:dyDescent="0.25">
      <c r="G231" s="16"/>
      <c r="H231" s="17"/>
      <c r="I231" s="17"/>
      <c r="J231" s="17"/>
      <c r="K231" s="17"/>
      <c r="L231" s="17"/>
      <c r="M231" s="17"/>
      <c r="N231" s="17"/>
      <c r="O231" s="17"/>
      <c r="P231" s="16"/>
      <c r="Q231" s="16"/>
      <c r="R231" s="16"/>
    </row>
    <row r="232" spans="5:19" x14ac:dyDescent="0.25">
      <c r="G232" s="16"/>
      <c r="H232" s="17"/>
      <c r="I232" s="17"/>
      <c r="J232" s="17"/>
      <c r="K232" s="17"/>
      <c r="L232" s="17"/>
      <c r="M232" s="17"/>
      <c r="N232" s="17"/>
      <c r="O232" s="17"/>
      <c r="P232" s="16"/>
      <c r="Q232" s="16"/>
      <c r="R232" s="16"/>
    </row>
    <row r="233" spans="5:19" x14ac:dyDescent="0.25"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</row>
    <row r="234" spans="5:19" x14ac:dyDescent="0.25"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</row>
  </sheetData>
  <mergeCells count="3">
    <mergeCell ref="F12:F13"/>
    <mergeCell ref="G12:I12"/>
    <mergeCell ref="J12:L12"/>
  </mergeCells>
  <conditionalFormatting sqref="F50:F54">
    <cfRule type="expression" dxfId="181" priority="52" stopIfTrue="1">
      <formula>F50=""</formula>
    </cfRule>
  </conditionalFormatting>
  <conditionalFormatting sqref="F15:L19">
    <cfRule type="expression" dxfId="180" priority="19" stopIfTrue="1">
      <formula>F15=""</formula>
    </cfRule>
  </conditionalFormatting>
  <conditionalFormatting sqref="F21:L25 F27:L29 F31:L36 F38:L39 F41:L42 F44:L48 G50:L52 G54:L54">
    <cfRule type="expression" dxfId="179" priority="10" stopIfTrue="1">
      <formula>F21=""</formula>
    </cfRule>
  </conditionalFormatting>
  <conditionalFormatting sqref="G53:L53">
    <cfRule type="cellIs" dxfId="178" priority="1" stopIfTrue="1" operator="equal">
      <formula>""</formula>
    </cfRule>
    <cfRule type="cellIs" dxfId="177" priority="2" stopIfTrue="1" operator="equal">
      <formula>""" """</formula>
    </cfRule>
    <cfRule type="cellIs" dxfId="176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F38:L39 H55:L55 F21:L25 F47:L52 F15:L19 F31:L36 F27:L27 F29 F54:L54 F53 F41:L45 F28 F46 G28:L28 G46:L46 G29:L29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590F-21F4-4B6B-A890-AA70D06A5C70}">
  <dimension ref="A1:S233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6" width="9.140625" style="7" customWidth="1"/>
    <col min="7" max="12" width="9.5703125" style="7" customWidth="1"/>
    <col min="13" max="14" width="5.28515625" style="7" customWidth="1"/>
    <col min="15" max="15" width="9.140625" style="7" bestFit="1" customWidth="1"/>
    <col min="16" max="16" width="9.5703125" style="7" bestFit="1" customWidth="1"/>
    <col min="17" max="16384" width="8.7109375" style="7"/>
  </cols>
  <sheetData>
    <row r="1" spans="1:17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19"/>
      <c r="P1" s="19"/>
    </row>
    <row r="2" spans="1:17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O2" s="19"/>
      <c r="P2" s="19"/>
    </row>
    <row r="3" spans="1:17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O3" s="19"/>
      <c r="P3" s="19"/>
    </row>
    <row r="4" spans="1:17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Q4" s="18"/>
    </row>
    <row r="5" spans="1:17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7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9"/>
    </row>
    <row r="7" spans="1:17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17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7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7" ht="18.75" customHeight="1" x14ac:dyDescent="0.25">
      <c r="A10" s="5"/>
      <c r="B10" s="37" t="s">
        <v>146</v>
      </c>
      <c r="C10" s="38"/>
      <c r="D10" s="38"/>
      <c r="E10" s="38"/>
      <c r="F10" s="38"/>
      <c r="G10" s="38"/>
      <c r="H10" s="38"/>
      <c r="I10" s="38"/>
      <c r="J10" s="38"/>
      <c r="K10" s="38"/>
      <c r="L10" s="39"/>
      <c r="M10" s="26"/>
    </row>
    <row r="11" spans="1:17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6"/>
    </row>
    <row r="12" spans="1:17" ht="14.25" customHeight="1" x14ac:dyDescent="0.25">
      <c r="A12" s="5"/>
      <c r="B12" s="30"/>
      <c r="C12" s="30"/>
      <c r="D12" s="30"/>
      <c r="E12" s="30"/>
      <c r="F12" s="134" t="s">
        <v>98</v>
      </c>
      <c r="G12" s="131" t="s">
        <v>107</v>
      </c>
      <c r="H12" s="132"/>
      <c r="I12" s="131" t="s">
        <v>108</v>
      </c>
      <c r="J12" s="132"/>
      <c r="K12" s="132"/>
      <c r="L12" s="132"/>
      <c r="M12" s="6"/>
    </row>
    <row r="13" spans="1:17" ht="27" x14ac:dyDescent="0.25">
      <c r="A13" s="5"/>
      <c r="B13" s="63" t="s">
        <v>6</v>
      </c>
      <c r="C13" s="40"/>
      <c r="D13" s="40"/>
      <c r="E13" s="40"/>
      <c r="F13" s="135"/>
      <c r="G13" s="64" t="s">
        <v>109</v>
      </c>
      <c r="H13" s="65" t="s">
        <v>110</v>
      </c>
      <c r="I13" s="65" t="s">
        <v>111</v>
      </c>
      <c r="J13" s="65" t="s">
        <v>112</v>
      </c>
      <c r="K13" s="65" t="s">
        <v>113</v>
      </c>
      <c r="L13" s="66" t="s">
        <v>114</v>
      </c>
      <c r="M13" s="27"/>
    </row>
    <row r="14" spans="1:17" ht="12.95" customHeight="1" x14ac:dyDescent="0.25">
      <c r="A14" s="5"/>
      <c r="B14" s="43" t="s">
        <v>10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24"/>
    </row>
    <row r="15" spans="1:17" ht="12.95" customHeight="1" x14ac:dyDescent="0.25">
      <c r="A15" s="5"/>
      <c r="B15" s="42" t="s">
        <v>11</v>
      </c>
      <c r="C15" s="42"/>
      <c r="D15" s="42"/>
      <c r="E15" s="42"/>
      <c r="F15" s="94">
        <f>G15+K15</f>
        <v>230472</v>
      </c>
      <c r="G15" s="36">
        <v>188807</v>
      </c>
      <c r="H15" s="98">
        <f>G15/F15</f>
        <v>0.81921882050748029</v>
      </c>
      <c r="I15" s="36">
        <v>9028</v>
      </c>
      <c r="J15" s="36">
        <v>32637</v>
      </c>
      <c r="K15" s="60">
        <f>I15+J15</f>
        <v>41665</v>
      </c>
      <c r="L15" s="98">
        <f>K15/F15</f>
        <v>0.18078117949251971</v>
      </c>
      <c r="M15" s="23"/>
      <c r="O15" s="93"/>
      <c r="P15" s="93"/>
      <c r="Q15" s="99"/>
    </row>
    <row r="16" spans="1:17" ht="12.95" customHeight="1" x14ac:dyDescent="0.25">
      <c r="A16" s="5"/>
      <c r="B16" s="42" t="s">
        <v>12</v>
      </c>
      <c r="C16" s="42"/>
      <c r="D16" s="42"/>
      <c r="E16" s="42"/>
      <c r="F16" s="94">
        <f>G16+K16</f>
        <v>4226</v>
      </c>
      <c r="G16" s="36">
        <v>3682</v>
      </c>
      <c r="H16" s="98">
        <f>G16/F16</f>
        <v>0.87127307146237576</v>
      </c>
      <c r="I16" s="36">
        <v>339</v>
      </c>
      <c r="J16" s="59">
        <v>205</v>
      </c>
      <c r="K16" s="60">
        <f>I16+J16</f>
        <v>544</v>
      </c>
      <c r="L16" s="98">
        <f>K16/F16</f>
        <v>0.12872692853762424</v>
      </c>
      <c r="M16" s="23"/>
      <c r="O16" s="93"/>
      <c r="P16" s="93"/>
      <c r="Q16" s="99"/>
    </row>
    <row r="17" spans="1:17" ht="12.95" customHeight="1" x14ac:dyDescent="0.25">
      <c r="A17" s="5"/>
      <c r="B17" s="42" t="s">
        <v>13</v>
      </c>
      <c r="C17" s="42"/>
      <c r="D17" s="42"/>
      <c r="E17" s="42"/>
      <c r="F17" s="94">
        <f>G17+K17</f>
        <v>1976</v>
      </c>
      <c r="G17" s="36">
        <v>1343</v>
      </c>
      <c r="H17" s="98">
        <f>G17/F17</f>
        <v>0.67965587044534415</v>
      </c>
      <c r="I17" s="36">
        <v>59</v>
      </c>
      <c r="J17" s="59">
        <v>574</v>
      </c>
      <c r="K17" s="60">
        <f>I17+J17</f>
        <v>633</v>
      </c>
      <c r="L17" s="98">
        <f>K17/F17</f>
        <v>0.32034412955465585</v>
      </c>
      <c r="M17" s="23"/>
      <c r="O17" s="93"/>
      <c r="P17" s="93"/>
      <c r="Q17" s="99"/>
    </row>
    <row r="18" spans="1:17" ht="12.95" customHeight="1" x14ac:dyDescent="0.25">
      <c r="A18" s="5"/>
      <c r="B18" s="42" t="s">
        <v>15</v>
      </c>
      <c r="C18" s="42"/>
      <c r="D18" s="42"/>
      <c r="E18" s="42"/>
      <c r="F18" s="94">
        <f>G18+K18</f>
        <v>11641</v>
      </c>
      <c r="G18" s="36">
        <v>5630</v>
      </c>
      <c r="H18" s="98">
        <f>G18/F18</f>
        <v>0.48363542650975</v>
      </c>
      <c r="I18" s="36">
        <v>4595</v>
      </c>
      <c r="J18" s="59">
        <v>1416</v>
      </c>
      <c r="K18" s="60">
        <f>I18+J18</f>
        <v>6011</v>
      </c>
      <c r="L18" s="98">
        <f>K18/F18</f>
        <v>0.51636457349025</v>
      </c>
      <c r="M18" s="23"/>
      <c r="O18" s="93"/>
      <c r="P18" s="93"/>
      <c r="Q18" s="99"/>
    </row>
    <row r="19" spans="1:17" ht="12.95" customHeight="1" x14ac:dyDescent="0.25">
      <c r="A19" s="5"/>
      <c r="B19" s="42" t="s">
        <v>17</v>
      </c>
      <c r="C19" s="42"/>
      <c r="D19" s="42"/>
      <c r="E19" s="42"/>
      <c r="F19" s="94">
        <f>G19+K19</f>
        <v>32188</v>
      </c>
      <c r="G19" s="36">
        <v>26208</v>
      </c>
      <c r="H19" s="98">
        <f>G19/F19</f>
        <v>0.81421647819063003</v>
      </c>
      <c r="I19" s="36">
        <v>1741</v>
      </c>
      <c r="J19" s="59">
        <v>4239</v>
      </c>
      <c r="K19" s="60">
        <f>I19+J19</f>
        <v>5980</v>
      </c>
      <c r="L19" s="98">
        <f>K19/F19</f>
        <v>0.18578352180936994</v>
      </c>
      <c r="M19" s="23"/>
      <c r="O19" s="93"/>
      <c r="P19" s="93"/>
      <c r="Q19" s="99"/>
    </row>
    <row r="20" spans="1:17" ht="12.95" customHeight="1" x14ac:dyDescent="0.25">
      <c r="A20" s="5"/>
      <c r="B20" s="43" t="s">
        <v>19</v>
      </c>
      <c r="C20" s="44"/>
      <c r="D20" s="44"/>
      <c r="E20" s="44"/>
      <c r="F20" s="44"/>
      <c r="G20" s="44"/>
      <c r="H20" s="44"/>
      <c r="I20" s="44"/>
      <c r="J20" s="70"/>
      <c r="K20" s="70"/>
      <c r="L20" s="70"/>
      <c r="M20" s="24"/>
      <c r="O20" s="93"/>
      <c r="P20" s="93"/>
      <c r="Q20" s="99"/>
    </row>
    <row r="21" spans="1:17" ht="12.95" customHeight="1" x14ac:dyDescent="0.25">
      <c r="A21" s="5"/>
      <c r="B21" s="42" t="s">
        <v>20</v>
      </c>
      <c r="C21" s="42"/>
      <c r="D21" s="42"/>
      <c r="E21" s="42"/>
      <c r="F21" s="94">
        <f>G21+K21</f>
        <v>140885</v>
      </c>
      <c r="G21" s="36">
        <v>106550</v>
      </c>
      <c r="H21" s="98">
        <f>G21/F21</f>
        <v>0.75629059161727652</v>
      </c>
      <c r="I21" s="36">
        <v>13584</v>
      </c>
      <c r="J21" s="36">
        <v>20751</v>
      </c>
      <c r="K21" s="60">
        <f>I21+J21</f>
        <v>34335</v>
      </c>
      <c r="L21" s="98">
        <f>K21/F21</f>
        <v>0.24370940838272351</v>
      </c>
      <c r="M21" s="23"/>
      <c r="O21" s="93"/>
      <c r="P21" s="93"/>
      <c r="Q21" s="99"/>
    </row>
    <row r="22" spans="1:17" ht="12.95" customHeight="1" x14ac:dyDescent="0.25">
      <c r="A22" s="5"/>
      <c r="B22" s="42" t="s">
        <v>22</v>
      </c>
      <c r="C22" s="42"/>
      <c r="D22" s="42"/>
      <c r="E22" s="42"/>
      <c r="F22" s="94">
        <f>G22+K22</f>
        <v>13987</v>
      </c>
      <c r="G22" s="36">
        <v>10797</v>
      </c>
      <c r="H22" s="98">
        <f>G22/F22</f>
        <v>0.77193107885894041</v>
      </c>
      <c r="I22" s="36">
        <v>1592</v>
      </c>
      <c r="J22" s="59">
        <v>1598</v>
      </c>
      <c r="K22" s="60">
        <f>I22+J22</f>
        <v>3190</v>
      </c>
      <c r="L22" s="98">
        <f>K22/F22</f>
        <v>0.22806892114105956</v>
      </c>
      <c r="M22" s="23"/>
      <c r="O22" s="93"/>
      <c r="P22" s="93"/>
      <c r="Q22" s="99"/>
    </row>
    <row r="23" spans="1:17" ht="12.95" customHeight="1" x14ac:dyDescent="0.25">
      <c r="A23" s="5"/>
      <c r="B23" s="42" t="s">
        <v>23</v>
      </c>
      <c r="C23" s="42"/>
      <c r="D23" s="42"/>
      <c r="E23" s="42"/>
      <c r="F23" s="94">
        <f>G23+K23</f>
        <v>162622</v>
      </c>
      <c r="G23" s="36">
        <v>138760</v>
      </c>
      <c r="H23" s="98">
        <f>G23/F23</f>
        <v>0.85326708563417009</v>
      </c>
      <c r="I23" s="36">
        <v>11375</v>
      </c>
      <c r="J23" s="59">
        <v>12487</v>
      </c>
      <c r="K23" s="60">
        <f>I23+J23</f>
        <v>23862</v>
      </c>
      <c r="L23" s="98">
        <f>K23/F23</f>
        <v>0.14673291436582997</v>
      </c>
      <c r="M23" s="23"/>
      <c r="O23" s="93"/>
      <c r="P23" s="93"/>
      <c r="Q23" s="99"/>
    </row>
    <row r="24" spans="1:17" ht="12.95" customHeight="1" x14ac:dyDescent="0.25">
      <c r="A24" s="5"/>
      <c r="B24" s="42" t="s">
        <v>24</v>
      </c>
      <c r="C24" s="42"/>
      <c r="D24" s="42"/>
      <c r="E24" s="42"/>
      <c r="F24" s="94">
        <f>G24+K24</f>
        <v>3946</v>
      </c>
      <c r="G24" s="36">
        <v>3159</v>
      </c>
      <c r="H24" s="98">
        <f>G24/F24</f>
        <v>0.80055752660922452</v>
      </c>
      <c r="I24" s="36">
        <v>53</v>
      </c>
      <c r="J24" s="59">
        <v>734</v>
      </c>
      <c r="K24" s="60">
        <f>I24+J24</f>
        <v>787</v>
      </c>
      <c r="L24" s="98">
        <f>K24/F24</f>
        <v>0.19944247339077548</v>
      </c>
      <c r="M24" s="23"/>
      <c r="O24" s="93"/>
      <c r="P24" s="93"/>
      <c r="Q24" s="99"/>
    </row>
    <row r="25" spans="1:17" ht="12.95" customHeight="1" x14ac:dyDescent="0.25">
      <c r="A25" s="5"/>
      <c r="B25" s="42" t="s">
        <v>26</v>
      </c>
      <c r="C25" s="42"/>
      <c r="D25" s="42"/>
      <c r="E25" s="42"/>
      <c r="F25" s="94">
        <f>G25+K25</f>
        <v>6636</v>
      </c>
      <c r="G25" s="36">
        <v>4482</v>
      </c>
      <c r="H25" s="98">
        <f>G25/F25</f>
        <v>0.67540687160940327</v>
      </c>
      <c r="I25" s="36">
        <v>1726</v>
      </c>
      <c r="J25" s="59">
        <v>428</v>
      </c>
      <c r="K25" s="60">
        <f>I25+J25</f>
        <v>2154</v>
      </c>
      <c r="L25" s="98">
        <f>K25/F25</f>
        <v>0.32459312839059673</v>
      </c>
      <c r="M25" s="23"/>
      <c r="O25" s="93"/>
      <c r="P25" s="93"/>
      <c r="Q25" s="99"/>
    </row>
    <row r="26" spans="1:17" ht="12.95" customHeight="1" x14ac:dyDescent="0.25">
      <c r="A26" s="5"/>
      <c r="B26" s="43" t="s">
        <v>28</v>
      </c>
      <c r="C26" s="44"/>
      <c r="D26" s="44"/>
      <c r="E26" s="44"/>
      <c r="F26" s="44"/>
      <c r="G26" s="44"/>
      <c r="H26" s="44"/>
      <c r="I26" s="44"/>
      <c r="J26" s="70"/>
      <c r="K26" s="70"/>
      <c r="L26" s="70"/>
      <c r="M26" s="24"/>
      <c r="O26" s="93"/>
      <c r="P26" s="93"/>
      <c r="Q26" s="99"/>
    </row>
    <row r="27" spans="1:17" ht="12.95" customHeight="1" x14ac:dyDescent="0.25">
      <c r="A27" s="5"/>
      <c r="B27" s="42" t="s">
        <v>29</v>
      </c>
      <c r="C27" s="42"/>
      <c r="D27" s="42"/>
      <c r="E27" s="42"/>
      <c r="F27" s="94">
        <f>G27+K27</f>
        <v>215764</v>
      </c>
      <c r="G27" s="36">
        <v>146419</v>
      </c>
      <c r="H27" s="98">
        <f>G27/F27</f>
        <v>0.67860718192098779</v>
      </c>
      <c r="I27" s="36">
        <v>11813</v>
      </c>
      <c r="J27" s="36">
        <v>57532</v>
      </c>
      <c r="K27" s="60">
        <f>I27+J27</f>
        <v>69345</v>
      </c>
      <c r="L27" s="98">
        <f>K27/F27</f>
        <v>0.32139281807901227</v>
      </c>
      <c r="M27" s="23"/>
      <c r="O27" s="93"/>
      <c r="P27" s="93"/>
      <c r="Q27" s="99"/>
    </row>
    <row r="28" spans="1:17" ht="12.95" customHeight="1" x14ac:dyDescent="0.25">
      <c r="A28" s="5"/>
      <c r="B28" s="42" t="s">
        <v>237</v>
      </c>
      <c r="C28" s="42"/>
      <c r="D28" s="42"/>
      <c r="E28" s="42"/>
      <c r="F28" s="95">
        <f>G28+K28</f>
        <v>3889</v>
      </c>
      <c r="G28" s="36">
        <v>3217</v>
      </c>
      <c r="H28" s="98">
        <f>G28/F28</f>
        <v>0.82720493700179998</v>
      </c>
      <c r="I28" s="36">
        <v>151</v>
      </c>
      <c r="J28" s="36">
        <v>521</v>
      </c>
      <c r="K28" s="60">
        <f>I28+J28</f>
        <v>672</v>
      </c>
      <c r="L28" s="98">
        <f>K28/F28</f>
        <v>0.17279506299820005</v>
      </c>
      <c r="M28" s="23"/>
      <c r="O28" s="93"/>
      <c r="P28" s="93"/>
      <c r="Q28" s="99"/>
    </row>
    <row r="29" spans="1:17" ht="12.95" customHeight="1" x14ac:dyDescent="0.25">
      <c r="A29" s="5"/>
      <c r="B29" s="42" t="s">
        <v>153</v>
      </c>
      <c r="C29" s="42"/>
      <c r="D29" s="42"/>
      <c r="E29" s="42"/>
      <c r="F29" s="94">
        <f>G29+K29</f>
        <v>499100</v>
      </c>
      <c r="G29" s="36">
        <v>412397</v>
      </c>
      <c r="H29" s="98">
        <f>G29/F29</f>
        <v>0.8262813063514326</v>
      </c>
      <c r="I29" s="36">
        <v>23552</v>
      </c>
      <c r="J29" s="59">
        <v>63151</v>
      </c>
      <c r="K29" s="60">
        <f>I29+J29</f>
        <v>86703</v>
      </c>
      <c r="L29" s="98">
        <f>K29/F29</f>
        <v>0.17371869364856743</v>
      </c>
      <c r="M29" s="23"/>
      <c r="O29" s="93"/>
      <c r="P29" s="93"/>
      <c r="Q29" s="99"/>
    </row>
    <row r="30" spans="1:17" ht="12.95" customHeight="1" x14ac:dyDescent="0.25">
      <c r="A30" s="5"/>
      <c r="B30" s="43" t="s">
        <v>31</v>
      </c>
      <c r="C30" s="43"/>
      <c r="D30" s="43"/>
      <c r="E30" s="43"/>
      <c r="F30" s="43"/>
      <c r="G30" s="43"/>
      <c r="H30" s="43"/>
      <c r="I30" s="43"/>
      <c r="J30" s="72"/>
      <c r="K30" s="72"/>
      <c r="L30" s="72"/>
      <c r="M30" s="22"/>
      <c r="O30" s="93"/>
      <c r="P30" s="93"/>
      <c r="Q30" s="99"/>
    </row>
    <row r="31" spans="1:17" ht="12.95" customHeight="1" x14ac:dyDescent="0.25">
      <c r="A31" s="5"/>
      <c r="B31" s="42" t="s">
        <v>155</v>
      </c>
      <c r="C31" s="42"/>
      <c r="D31" s="42"/>
      <c r="E31" s="42"/>
      <c r="F31" s="94">
        <f t="shared" ref="F31:F36" si="0">G31+K31</f>
        <v>2612729</v>
      </c>
      <c r="G31" s="36">
        <v>2233742</v>
      </c>
      <c r="H31" s="122">
        <f t="shared" ref="H31:H36" si="1">G31/F31</f>
        <v>0.85494592052983676</v>
      </c>
      <c r="I31" s="36">
        <v>73055</v>
      </c>
      <c r="J31" s="36">
        <v>305932</v>
      </c>
      <c r="K31" s="60">
        <f t="shared" ref="K31:K36" si="2">I31+J31</f>
        <v>378987</v>
      </c>
      <c r="L31" s="122">
        <f t="shared" ref="L31:L36" si="3">K31/F31</f>
        <v>0.14505407947016319</v>
      </c>
      <c r="M31" s="23"/>
      <c r="O31" s="93"/>
      <c r="P31" s="93"/>
      <c r="Q31" s="99"/>
    </row>
    <row r="32" spans="1:17" ht="12.95" customHeight="1" x14ac:dyDescent="0.25">
      <c r="A32" s="5"/>
      <c r="B32" s="42" t="s">
        <v>32</v>
      </c>
      <c r="C32" s="42"/>
      <c r="D32" s="42"/>
      <c r="E32" s="42"/>
      <c r="F32" s="94">
        <f t="shared" si="0"/>
        <v>8257</v>
      </c>
      <c r="G32" s="36">
        <v>5879</v>
      </c>
      <c r="H32" s="98">
        <f t="shared" si="1"/>
        <v>0.71200193774978804</v>
      </c>
      <c r="I32" s="36">
        <v>330</v>
      </c>
      <c r="J32" s="59">
        <v>2048</v>
      </c>
      <c r="K32" s="60">
        <f t="shared" si="2"/>
        <v>2378</v>
      </c>
      <c r="L32" s="98">
        <f t="shared" si="3"/>
        <v>0.28799806225021196</v>
      </c>
      <c r="M32" s="23"/>
      <c r="O32" s="93"/>
      <c r="P32" s="93"/>
      <c r="Q32" s="99"/>
    </row>
    <row r="33" spans="1:17" ht="12.95" customHeight="1" x14ac:dyDescent="0.25">
      <c r="A33" s="5"/>
      <c r="B33" s="42" t="s">
        <v>34</v>
      </c>
      <c r="C33" s="42"/>
      <c r="D33" s="42"/>
      <c r="E33" s="42"/>
      <c r="F33" s="94">
        <f t="shared" si="0"/>
        <v>3919</v>
      </c>
      <c r="G33" s="36">
        <v>1850</v>
      </c>
      <c r="H33" s="98">
        <f t="shared" si="1"/>
        <v>0.47205919877519775</v>
      </c>
      <c r="I33" s="36">
        <v>900</v>
      </c>
      <c r="J33" s="59">
        <v>1169</v>
      </c>
      <c r="K33" s="60">
        <f t="shared" si="2"/>
        <v>2069</v>
      </c>
      <c r="L33" s="98">
        <f t="shared" si="3"/>
        <v>0.52794080122480225</v>
      </c>
      <c r="M33" s="23"/>
      <c r="O33" s="93"/>
      <c r="P33" s="93"/>
      <c r="Q33" s="99"/>
    </row>
    <row r="34" spans="1:17" ht="12.95" customHeight="1" x14ac:dyDescent="0.25">
      <c r="A34" s="5"/>
      <c r="B34" s="42" t="s">
        <v>36</v>
      </c>
      <c r="C34" s="42"/>
      <c r="D34" s="42"/>
      <c r="E34" s="42"/>
      <c r="F34" s="94">
        <f t="shared" si="0"/>
        <v>2070</v>
      </c>
      <c r="G34" s="36">
        <v>995</v>
      </c>
      <c r="H34" s="98">
        <f t="shared" si="1"/>
        <v>0.48067632850241548</v>
      </c>
      <c r="I34" s="36">
        <v>296</v>
      </c>
      <c r="J34" s="59">
        <v>779</v>
      </c>
      <c r="K34" s="60">
        <f t="shared" si="2"/>
        <v>1075</v>
      </c>
      <c r="L34" s="98">
        <f t="shared" si="3"/>
        <v>0.51932367149758452</v>
      </c>
      <c r="M34" s="23"/>
      <c r="O34" s="93"/>
      <c r="P34" s="93"/>
      <c r="Q34" s="99"/>
    </row>
    <row r="35" spans="1:17" ht="12.95" customHeight="1" x14ac:dyDescent="0.25">
      <c r="A35" s="5"/>
      <c r="B35" s="42" t="s">
        <v>37</v>
      </c>
      <c r="C35" s="42"/>
      <c r="D35" s="42"/>
      <c r="E35" s="42"/>
      <c r="F35" s="94">
        <f t="shared" si="0"/>
        <v>110709</v>
      </c>
      <c r="G35" s="36">
        <v>103370</v>
      </c>
      <c r="H35" s="98">
        <f t="shared" si="1"/>
        <v>0.93370909320832096</v>
      </c>
      <c r="I35" s="36">
        <v>6783</v>
      </c>
      <c r="J35" s="59">
        <v>556</v>
      </c>
      <c r="K35" s="60">
        <f t="shared" si="2"/>
        <v>7339</v>
      </c>
      <c r="L35" s="98">
        <f t="shared" si="3"/>
        <v>6.629090679167908E-2</v>
      </c>
      <c r="M35" s="23"/>
      <c r="O35" s="93"/>
      <c r="P35" s="93"/>
      <c r="Q35" s="99"/>
    </row>
    <row r="36" spans="1:17" ht="12.95" customHeight="1" x14ac:dyDescent="0.25">
      <c r="A36" s="5"/>
      <c r="B36" s="42" t="s">
        <v>38</v>
      </c>
      <c r="C36" s="42"/>
      <c r="D36" s="42"/>
      <c r="E36" s="42"/>
      <c r="F36" s="94">
        <f t="shared" si="0"/>
        <v>63481</v>
      </c>
      <c r="G36" s="36">
        <v>59231</v>
      </c>
      <c r="H36" s="98">
        <f t="shared" si="1"/>
        <v>0.93305083410784329</v>
      </c>
      <c r="I36" s="36">
        <v>4148</v>
      </c>
      <c r="J36" s="59">
        <v>102</v>
      </c>
      <c r="K36" s="60">
        <f t="shared" si="2"/>
        <v>4250</v>
      </c>
      <c r="L36" s="98">
        <f t="shared" si="3"/>
        <v>6.6949165892156715E-2</v>
      </c>
      <c r="M36" s="23"/>
      <c r="O36" s="93"/>
      <c r="P36" s="93"/>
      <c r="Q36" s="99"/>
    </row>
    <row r="37" spans="1:17" ht="12.95" customHeight="1" x14ac:dyDescent="0.25">
      <c r="A37" s="5"/>
      <c r="B37" s="43" t="s">
        <v>39</v>
      </c>
      <c r="C37" s="43"/>
      <c r="D37" s="43"/>
      <c r="E37" s="43"/>
      <c r="F37" s="43"/>
      <c r="G37" s="43"/>
      <c r="H37" s="43"/>
      <c r="I37" s="43"/>
      <c r="J37" s="72"/>
      <c r="K37" s="72"/>
      <c r="L37" s="72"/>
      <c r="M37" s="22"/>
      <c r="O37" s="93"/>
      <c r="P37" s="93"/>
      <c r="Q37" s="99"/>
    </row>
    <row r="38" spans="1:17" ht="12.95" customHeight="1" x14ac:dyDescent="0.25">
      <c r="A38" s="5"/>
      <c r="B38" s="42" t="s">
        <v>40</v>
      </c>
      <c r="C38" s="42"/>
      <c r="D38" s="42"/>
      <c r="E38" s="42"/>
      <c r="F38" s="94">
        <f>G38+K38</f>
        <v>5532</v>
      </c>
      <c r="G38" s="36">
        <v>3086</v>
      </c>
      <c r="H38" s="98">
        <f>G38/F38</f>
        <v>0.55784526391901668</v>
      </c>
      <c r="I38" s="36">
        <v>514</v>
      </c>
      <c r="J38" s="59">
        <v>1932</v>
      </c>
      <c r="K38" s="60">
        <f>I38+J38</f>
        <v>2446</v>
      </c>
      <c r="L38" s="98">
        <f>K38/F38</f>
        <v>0.44215473608098338</v>
      </c>
      <c r="M38" s="23"/>
      <c r="O38" s="93"/>
      <c r="P38" s="93"/>
      <c r="Q38" s="99"/>
    </row>
    <row r="39" spans="1:17" ht="12.95" customHeight="1" x14ac:dyDescent="0.25">
      <c r="A39" s="5"/>
      <c r="B39" s="42" t="s">
        <v>42</v>
      </c>
      <c r="C39" s="42"/>
      <c r="D39" s="42"/>
      <c r="E39" s="42"/>
      <c r="F39" s="94">
        <f>G39+K39</f>
        <v>9393</v>
      </c>
      <c r="G39" s="36">
        <v>6014</v>
      </c>
      <c r="H39" s="98">
        <f>G39/F39</f>
        <v>0.64026402640264024</v>
      </c>
      <c r="I39" s="36">
        <v>956</v>
      </c>
      <c r="J39" s="59">
        <v>2423</v>
      </c>
      <c r="K39" s="60">
        <f>I39+J39</f>
        <v>3379</v>
      </c>
      <c r="L39" s="98">
        <f>K39/F39</f>
        <v>0.35973597359735976</v>
      </c>
      <c r="M39" s="23"/>
      <c r="O39" s="93"/>
      <c r="P39" s="93"/>
      <c r="Q39" s="99"/>
    </row>
    <row r="40" spans="1:17" ht="12.95" customHeight="1" x14ac:dyDescent="0.25">
      <c r="A40" s="5"/>
      <c r="B40" s="43" t="s">
        <v>44</v>
      </c>
      <c r="C40" s="43"/>
      <c r="D40" s="43"/>
      <c r="E40" s="43"/>
      <c r="F40" s="43"/>
      <c r="G40" s="43"/>
      <c r="H40" s="43"/>
      <c r="I40" s="43"/>
      <c r="J40" s="72"/>
      <c r="K40" s="72"/>
      <c r="L40" s="72"/>
      <c r="M40" s="22"/>
      <c r="O40" s="93"/>
      <c r="P40" s="93"/>
      <c r="Q40" s="99"/>
    </row>
    <row r="41" spans="1:17" ht="12.95" customHeight="1" x14ac:dyDescent="0.25">
      <c r="A41" s="5"/>
      <c r="B41" s="42" t="s">
        <v>45</v>
      </c>
      <c r="C41" s="42"/>
      <c r="D41" s="42"/>
      <c r="E41" s="42"/>
      <c r="F41" s="94">
        <f>G41+K41</f>
        <v>29605</v>
      </c>
      <c r="G41" s="36">
        <v>15687</v>
      </c>
      <c r="H41" s="98">
        <f>G41/F41</f>
        <v>0.52987671001520009</v>
      </c>
      <c r="I41" s="36">
        <v>3729</v>
      </c>
      <c r="J41" s="36">
        <v>10189</v>
      </c>
      <c r="K41" s="60">
        <f>I41+J41</f>
        <v>13918</v>
      </c>
      <c r="L41" s="98">
        <f>K41/F41</f>
        <v>0.47012328998479985</v>
      </c>
      <c r="M41" s="23"/>
      <c r="O41" s="93"/>
      <c r="P41" s="93"/>
      <c r="Q41" s="99"/>
    </row>
    <row r="42" spans="1:17" ht="12.95" customHeight="1" x14ac:dyDescent="0.25">
      <c r="A42" s="5"/>
      <c r="B42" s="42" t="s">
        <v>47</v>
      </c>
      <c r="C42" s="42"/>
      <c r="D42" s="42"/>
      <c r="E42" s="42"/>
      <c r="F42" s="94">
        <f>G42+K42</f>
        <v>4315</v>
      </c>
      <c r="G42" s="36">
        <v>1293</v>
      </c>
      <c r="H42" s="98">
        <f>G42/F42</f>
        <v>0.29965237543453072</v>
      </c>
      <c r="I42" s="36">
        <v>1807</v>
      </c>
      <c r="J42" s="59">
        <v>1215</v>
      </c>
      <c r="K42" s="60">
        <f>I42+J42</f>
        <v>3022</v>
      </c>
      <c r="L42" s="98">
        <f>K42/F42</f>
        <v>0.70034762456546928</v>
      </c>
      <c r="M42" s="23"/>
      <c r="O42" s="93"/>
      <c r="P42" s="93"/>
      <c r="Q42" s="99"/>
    </row>
    <row r="43" spans="1:17" ht="12.95" customHeight="1" x14ac:dyDescent="0.25">
      <c r="A43" s="5"/>
      <c r="B43" s="43" t="s">
        <v>48</v>
      </c>
      <c r="C43" s="43"/>
      <c r="D43" s="43"/>
      <c r="E43" s="43"/>
      <c r="F43" s="43"/>
      <c r="G43" s="43"/>
      <c r="H43" s="43"/>
      <c r="I43" s="43"/>
      <c r="J43" s="72"/>
      <c r="K43" s="72"/>
      <c r="L43" s="72"/>
      <c r="M43" s="22"/>
      <c r="O43" s="93"/>
      <c r="P43" s="93"/>
      <c r="Q43" s="99"/>
    </row>
    <row r="44" spans="1:17" ht="12.95" customHeight="1" x14ac:dyDescent="0.25">
      <c r="A44" s="5"/>
      <c r="B44" s="42" t="s">
        <v>49</v>
      </c>
      <c r="C44" s="42"/>
      <c r="D44" s="42"/>
      <c r="E44" s="42"/>
      <c r="F44" s="94">
        <f>G44+K44</f>
        <v>160251</v>
      </c>
      <c r="G44" s="36">
        <v>113326</v>
      </c>
      <c r="H44" s="98">
        <f>G44/F44</f>
        <v>0.70717811433313993</v>
      </c>
      <c r="I44" s="36">
        <v>17342</v>
      </c>
      <c r="J44" s="36">
        <v>29583</v>
      </c>
      <c r="K44" s="60">
        <f>I44+J44</f>
        <v>46925</v>
      </c>
      <c r="L44" s="98">
        <f>K44/F44</f>
        <v>0.29282188566686013</v>
      </c>
      <c r="M44" s="23"/>
      <c r="O44" s="93"/>
      <c r="P44" s="93"/>
      <c r="Q44" s="99"/>
    </row>
    <row r="45" spans="1:17" ht="12.95" customHeight="1" x14ac:dyDescent="0.25">
      <c r="A45" s="5"/>
      <c r="B45" s="42" t="s">
        <v>51</v>
      </c>
      <c r="C45" s="42"/>
      <c r="D45" s="42"/>
      <c r="E45" s="42"/>
      <c r="F45" s="94">
        <f>G45+K45</f>
        <v>513448</v>
      </c>
      <c r="G45" s="36">
        <v>465975</v>
      </c>
      <c r="H45" s="98">
        <f>G45/F45</f>
        <v>0.90754078309780151</v>
      </c>
      <c r="I45" s="36">
        <v>12544</v>
      </c>
      <c r="J45" s="59">
        <v>34929</v>
      </c>
      <c r="K45" s="60">
        <f>I45+J45</f>
        <v>47473</v>
      </c>
      <c r="L45" s="98">
        <f>K45/F45</f>
        <v>9.2459216902198466E-2</v>
      </c>
      <c r="M45" s="23"/>
      <c r="O45" s="93"/>
      <c r="P45" s="93"/>
      <c r="Q45" s="99"/>
    </row>
    <row r="46" spans="1:17" ht="12.95" customHeight="1" x14ac:dyDescent="0.25">
      <c r="A46" s="5"/>
      <c r="B46" s="42" t="s">
        <v>191</v>
      </c>
      <c r="C46" s="42"/>
      <c r="D46" s="42"/>
      <c r="E46" s="42"/>
      <c r="F46" s="94">
        <f>G46+K46</f>
        <v>2780</v>
      </c>
      <c r="G46" s="36">
        <v>1647</v>
      </c>
      <c r="H46" s="98">
        <f>G46/F46</f>
        <v>0.59244604316546767</v>
      </c>
      <c r="I46" s="36">
        <v>245</v>
      </c>
      <c r="J46" s="59">
        <v>888</v>
      </c>
      <c r="K46" s="60">
        <f>I46+J46</f>
        <v>1133</v>
      </c>
      <c r="L46" s="98">
        <f>K46/F46</f>
        <v>0.40755395683453238</v>
      </c>
      <c r="M46" s="23"/>
      <c r="O46" s="93"/>
      <c r="P46" s="93"/>
      <c r="Q46" s="99"/>
    </row>
    <row r="47" spans="1:17" ht="12.95" customHeight="1" x14ac:dyDescent="0.25">
      <c r="A47" s="5"/>
      <c r="B47" s="42" t="s">
        <v>52</v>
      </c>
      <c r="C47" s="42"/>
      <c r="D47" s="42"/>
      <c r="E47" s="42"/>
      <c r="F47" s="94">
        <f>G47+K47</f>
        <v>17278</v>
      </c>
      <c r="G47" s="36">
        <v>15345</v>
      </c>
      <c r="H47" s="98">
        <f>G47/F47</f>
        <v>0.88812362541960876</v>
      </c>
      <c r="I47" s="36">
        <v>472</v>
      </c>
      <c r="J47" s="59">
        <v>1461</v>
      </c>
      <c r="K47" s="60">
        <f>I47+J47</f>
        <v>1933</v>
      </c>
      <c r="L47" s="98">
        <f>K47/F47</f>
        <v>0.11187637458039125</v>
      </c>
      <c r="M47" s="23"/>
      <c r="O47" s="93"/>
      <c r="P47" s="93"/>
      <c r="Q47" s="99"/>
    </row>
    <row r="48" spans="1:17" ht="12.95" customHeight="1" x14ac:dyDescent="0.25">
      <c r="A48" s="5"/>
      <c r="B48" s="42" t="s">
        <v>54</v>
      </c>
      <c r="C48" s="42"/>
      <c r="D48" s="42"/>
      <c r="E48" s="42"/>
      <c r="F48" s="94">
        <f>G48+K48</f>
        <v>92714</v>
      </c>
      <c r="G48" s="36">
        <v>86429</v>
      </c>
      <c r="H48" s="98">
        <f>G48/F48</f>
        <v>0.9322108850874733</v>
      </c>
      <c r="I48" s="36">
        <v>3239</v>
      </c>
      <c r="J48" s="59">
        <v>3046</v>
      </c>
      <c r="K48" s="60">
        <f>I48+J48</f>
        <v>6285</v>
      </c>
      <c r="L48" s="98">
        <f>K48/F48</f>
        <v>6.7789114912526691E-2</v>
      </c>
      <c r="M48" s="23"/>
      <c r="O48" s="93"/>
      <c r="P48" s="93"/>
      <c r="Q48" s="99"/>
    </row>
    <row r="49" spans="1:17" ht="12.95" customHeight="1" x14ac:dyDescent="0.25">
      <c r="A49" s="5"/>
      <c r="B49" s="43" t="s">
        <v>55</v>
      </c>
      <c r="C49" s="43"/>
      <c r="D49" s="43"/>
      <c r="E49" s="43"/>
      <c r="F49" s="43"/>
      <c r="G49" s="43"/>
      <c r="H49" s="43"/>
      <c r="I49" s="43"/>
      <c r="J49" s="72"/>
      <c r="K49" s="72"/>
      <c r="L49" s="72"/>
      <c r="M49" s="22"/>
      <c r="O49" s="93"/>
      <c r="P49" s="93"/>
      <c r="Q49" s="99"/>
    </row>
    <row r="50" spans="1:17" ht="12.95" customHeight="1" x14ac:dyDescent="0.25">
      <c r="A50" s="5"/>
      <c r="B50" s="42" t="s">
        <v>56</v>
      </c>
      <c r="C50" s="42"/>
      <c r="D50" s="42"/>
      <c r="E50" s="42"/>
      <c r="F50" s="94">
        <f>G50+K50</f>
        <v>38240</v>
      </c>
      <c r="G50" s="36">
        <v>21226</v>
      </c>
      <c r="H50" s="98">
        <f>G50/F50</f>
        <v>0.55507322175732221</v>
      </c>
      <c r="I50" s="36">
        <v>8802</v>
      </c>
      <c r="J50" s="36">
        <v>8212</v>
      </c>
      <c r="K50" s="60">
        <f>I50+J50</f>
        <v>17014</v>
      </c>
      <c r="L50" s="98">
        <f>K50/F50</f>
        <v>0.44492677824267785</v>
      </c>
      <c r="M50" s="23"/>
      <c r="O50" s="93"/>
      <c r="P50" s="93"/>
      <c r="Q50" s="99"/>
    </row>
    <row r="51" spans="1:17" ht="12.95" customHeight="1" x14ac:dyDescent="0.25">
      <c r="A51" s="5"/>
      <c r="B51" s="42" t="s">
        <v>58</v>
      </c>
      <c r="C51" s="42"/>
      <c r="D51" s="42"/>
      <c r="E51" s="42"/>
      <c r="F51" s="94">
        <f>G51+K51</f>
        <v>155496</v>
      </c>
      <c r="G51" s="36">
        <v>96265</v>
      </c>
      <c r="H51" s="98">
        <f>G51/F51</f>
        <v>0.61908344909193802</v>
      </c>
      <c r="I51" s="36">
        <v>28727</v>
      </c>
      <c r="J51" s="36">
        <v>30504</v>
      </c>
      <c r="K51" s="60">
        <f>I51+J51</f>
        <v>59231</v>
      </c>
      <c r="L51" s="98">
        <f>K51/F51</f>
        <v>0.38091655090806192</v>
      </c>
      <c r="M51" s="23"/>
      <c r="O51" s="93"/>
      <c r="P51" s="93"/>
      <c r="Q51" s="99"/>
    </row>
    <row r="52" spans="1:17" ht="12.95" customHeight="1" x14ac:dyDescent="0.25">
      <c r="A52" s="5"/>
      <c r="B52" s="42" t="s">
        <v>60</v>
      </c>
      <c r="C52" s="42"/>
      <c r="D52" s="42"/>
      <c r="E52" s="42"/>
      <c r="F52" s="94">
        <f>G52+K52</f>
        <v>39297</v>
      </c>
      <c r="G52" s="36">
        <v>15792</v>
      </c>
      <c r="H52" s="98">
        <f>G52/F52</f>
        <v>0.40186273761355829</v>
      </c>
      <c r="I52" s="36">
        <v>1808</v>
      </c>
      <c r="J52" s="59">
        <v>21697</v>
      </c>
      <c r="K52" s="60">
        <f>I52+J52</f>
        <v>23505</v>
      </c>
      <c r="L52" s="98">
        <f>K52/F52</f>
        <v>0.59813726238644171</v>
      </c>
      <c r="M52" s="23"/>
      <c r="O52" s="93"/>
      <c r="P52" s="93"/>
      <c r="Q52" s="99"/>
    </row>
    <row r="53" spans="1:17" ht="12.95" customHeight="1" x14ac:dyDescent="0.25">
      <c r="A53" s="5"/>
      <c r="B53" s="42" t="s">
        <v>61</v>
      </c>
      <c r="C53" s="42"/>
      <c r="D53" s="42"/>
      <c r="E53" s="42"/>
      <c r="F53" s="94" t="str">
        <f>'P6'!F53</f>
        <v>··</v>
      </c>
      <c r="G53" s="36" t="s">
        <v>92</v>
      </c>
      <c r="H53" s="95" t="s">
        <v>92</v>
      </c>
      <c r="I53" s="36" t="s">
        <v>92</v>
      </c>
      <c r="J53" s="36" t="s">
        <v>92</v>
      </c>
      <c r="K53" s="95" t="s">
        <v>92</v>
      </c>
      <c r="L53" s="95" t="s">
        <v>92</v>
      </c>
      <c r="M53" s="20"/>
      <c r="O53" s="93"/>
      <c r="P53" s="93"/>
      <c r="Q53" s="99"/>
    </row>
    <row r="54" spans="1:17" ht="12.95" customHeight="1" x14ac:dyDescent="0.25">
      <c r="A54" s="5"/>
      <c r="B54" s="42" t="s">
        <v>63</v>
      </c>
      <c r="C54" s="42"/>
      <c r="D54" s="42"/>
      <c r="E54" s="42"/>
      <c r="F54" s="94">
        <f>G54+K54</f>
        <v>6600</v>
      </c>
      <c r="G54" s="36">
        <v>436</v>
      </c>
      <c r="H54" s="98">
        <f>G54/F54</f>
        <v>6.6060606060606056E-2</v>
      </c>
      <c r="I54" s="36">
        <v>1210</v>
      </c>
      <c r="J54" s="59">
        <v>4954</v>
      </c>
      <c r="K54" s="60">
        <f>I54+J54</f>
        <v>6164</v>
      </c>
      <c r="L54" s="98">
        <f>K54/F54</f>
        <v>0.93393939393939396</v>
      </c>
      <c r="M54" s="23"/>
      <c r="O54" s="93"/>
      <c r="P54" s="93"/>
      <c r="Q54" s="99"/>
    </row>
    <row r="55" spans="1:17" ht="12.95" customHeight="1" x14ac:dyDescent="0.25">
      <c r="A55" s="5"/>
      <c r="B55" s="43" t="s">
        <v>9</v>
      </c>
      <c r="C55" s="44"/>
      <c r="D55" s="44"/>
      <c r="E55" s="44"/>
      <c r="F55" s="96">
        <f>SUM(F15:F19,F21:F25,F27:F29,F31:F36,F38:F39,F41:F42,F44:F48,F50:F54)</f>
        <v>5203446</v>
      </c>
      <c r="G55" s="96">
        <f>SUM(G15:G19,G21:G25,G27:G29,G31:G36,G38:G39,G41:G42,G44:G48,G50:G54)</f>
        <v>4299039</v>
      </c>
      <c r="H55" s="73">
        <f>G55/F55</f>
        <v>0.82619075897011329</v>
      </c>
      <c r="I55" s="96">
        <f>SUM(I15:I19,I21:I25,I27:I29,I31:I36,I38:I39,I41:I42,I44:I48,I50:I54)</f>
        <v>246515</v>
      </c>
      <c r="J55" s="96">
        <f>SUM(J15:J19,J21:J25,J27:J29,J31:J36,J38:J39,J41:J42,J44:J48,J50:J54)</f>
        <v>657892</v>
      </c>
      <c r="K55" s="96">
        <f>SUM(K15:K19,K21:K25,K27:K29,K31:K36,K38:K39,K41:K42,K44:K48,K50:K54)</f>
        <v>904407</v>
      </c>
      <c r="L55" s="73">
        <f>K55/F55</f>
        <v>0.17380924102988674</v>
      </c>
      <c r="M55" s="25"/>
      <c r="O55" s="93"/>
      <c r="P55" s="93"/>
      <c r="Q55" s="99"/>
    </row>
    <row r="56" spans="1:17" ht="6" customHeight="1" thickBot="1" x14ac:dyDescent="0.3">
      <c r="A56" s="5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5"/>
    </row>
    <row r="57" spans="1:17" ht="12" customHeight="1" x14ac:dyDescent="0.2">
      <c r="A57" s="5"/>
      <c r="B57" s="48" t="s">
        <v>195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5"/>
    </row>
    <row r="58" spans="1:17" ht="12" customHeight="1" x14ac:dyDescent="0.2">
      <c r="A58" s="5"/>
      <c r="B58" s="47" t="s">
        <v>65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5"/>
    </row>
    <row r="59" spans="1:17" ht="12" customHeight="1" x14ac:dyDescent="0.2">
      <c r="A59" s="5"/>
      <c r="B59" s="48" t="s">
        <v>161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5"/>
    </row>
    <row r="60" spans="1:17" ht="12" customHeight="1" x14ac:dyDescent="0.2">
      <c r="A60" s="5"/>
      <c r="B60" s="48" t="s">
        <v>185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5"/>
    </row>
    <row r="61" spans="1:17" ht="12" customHeight="1" x14ac:dyDescent="0.2">
      <c r="A61" s="5"/>
      <c r="B61" s="47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5"/>
    </row>
    <row r="62" spans="1:17" ht="12" customHeight="1" x14ac:dyDescent="0.2">
      <c r="A62" s="5"/>
      <c r="B62" s="4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5"/>
    </row>
    <row r="63" spans="1:17" ht="12" customHeight="1" x14ac:dyDescent="0.2">
      <c r="A63" s="5"/>
      <c r="B63" s="4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5"/>
    </row>
    <row r="64" spans="1:17" ht="12" customHeight="1" x14ac:dyDescent="0.2">
      <c r="A64" s="5"/>
      <c r="B64" s="48"/>
      <c r="C64" s="28"/>
      <c r="D64" s="28"/>
      <c r="E64" s="28"/>
      <c r="F64" s="28"/>
      <c r="G64" s="49"/>
      <c r="H64" s="49"/>
      <c r="I64" s="49"/>
      <c r="J64" s="49"/>
      <c r="K64" s="49"/>
      <c r="L64" s="49"/>
      <c r="M64" s="35"/>
    </row>
    <row r="65" spans="1:13" ht="6" customHeight="1" x14ac:dyDescent="0.25">
      <c r="A65" s="5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5"/>
    </row>
    <row r="66" spans="1:13" ht="12" customHeight="1" x14ac:dyDescent="0.25">
      <c r="A66" s="5"/>
      <c r="B66" s="50"/>
      <c r="C66" s="50"/>
      <c r="D66" s="28"/>
      <c r="E66" s="28"/>
      <c r="F66" s="28"/>
      <c r="G66" s="28"/>
      <c r="H66" s="28"/>
      <c r="I66" s="28"/>
      <c r="J66" s="28"/>
      <c r="K66" s="28"/>
      <c r="L66" s="28"/>
      <c r="M66" s="5"/>
    </row>
    <row r="67" spans="1:13" ht="12" customHeight="1" x14ac:dyDescent="0.25">
      <c r="A67" s="5"/>
      <c r="B67" s="50"/>
      <c r="C67" s="51"/>
      <c r="D67" s="28"/>
      <c r="E67" s="28"/>
      <c r="F67" s="28"/>
      <c r="G67" s="28"/>
      <c r="H67" s="28"/>
      <c r="I67" s="28"/>
      <c r="J67" s="28"/>
      <c r="K67" s="28"/>
      <c r="L67" s="28"/>
      <c r="M67" s="5"/>
    </row>
    <row r="68" spans="1:13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28"/>
      <c r="M68" s="5"/>
    </row>
    <row r="69" spans="1:13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5"/>
    </row>
    <row r="70" spans="1:13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5"/>
    </row>
    <row r="71" spans="1:13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5"/>
    </row>
    <row r="72" spans="1:13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5"/>
    </row>
    <row r="73" spans="1:13" ht="12" customHeight="1" x14ac:dyDescent="0.25"/>
    <row r="74" spans="1:13" ht="12" customHeight="1" x14ac:dyDescent="0.25"/>
    <row r="75" spans="1:13" ht="12" customHeight="1" x14ac:dyDescent="0.25"/>
    <row r="76" spans="1:13" ht="12" customHeight="1" x14ac:dyDescent="0.25"/>
    <row r="77" spans="1:13" ht="12" customHeight="1" x14ac:dyDescent="0.25"/>
    <row r="78" spans="1:13" ht="12.95" customHeight="1" x14ac:dyDescent="0.25"/>
    <row r="208" spans="7:16" x14ac:dyDescent="0.25">
      <c r="G208" s="16"/>
      <c r="H208" s="16"/>
      <c r="I208" s="16"/>
      <c r="J208" s="16"/>
      <c r="K208" s="16"/>
      <c r="L208" s="16"/>
      <c r="M208" s="16"/>
      <c r="N208" s="16"/>
      <c r="O208" s="16"/>
      <c r="P208" s="16"/>
    </row>
    <row r="209" spans="5:19" x14ac:dyDescent="0.25">
      <c r="G209" s="16"/>
      <c r="H209" s="16"/>
      <c r="I209" s="16"/>
      <c r="J209" s="16"/>
      <c r="K209" s="16"/>
      <c r="L209" s="16"/>
      <c r="M209" s="16"/>
      <c r="N209" s="16"/>
      <c r="O209" s="16"/>
      <c r="P209" s="16"/>
    </row>
    <row r="210" spans="5:19" x14ac:dyDescent="0.25">
      <c r="G210" s="16"/>
      <c r="H210" s="16"/>
      <c r="I210" s="16"/>
      <c r="J210" s="16"/>
      <c r="K210" s="16"/>
      <c r="L210" s="16"/>
      <c r="M210" s="16"/>
      <c r="N210" s="16"/>
      <c r="O210" s="16"/>
      <c r="P210" s="16"/>
    </row>
    <row r="211" spans="5:19" x14ac:dyDescent="0.25">
      <c r="G211" s="16"/>
      <c r="H211" s="16"/>
      <c r="I211" s="16"/>
      <c r="J211" s="16"/>
      <c r="K211" s="16"/>
      <c r="L211" s="16"/>
      <c r="M211" s="16"/>
      <c r="N211" s="16"/>
      <c r="O211" s="16"/>
      <c r="P211" s="16"/>
    </row>
    <row r="212" spans="5:19" x14ac:dyDescent="0.25">
      <c r="G212" s="16"/>
      <c r="H212" s="16"/>
      <c r="I212" s="16"/>
      <c r="J212" s="16"/>
      <c r="K212" s="16"/>
      <c r="L212" s="16"/>
      <c r="M212" s="16"/>
      <c r="N212" s="16"/>
      <c r="O212" s="16"/>
      <c r="P212" s="16"/>
    </row>
    <row r="213" spans="5:19" x14ac:dyDescent="0.25">
      <c r="G213" s="16"/>
      <c r="H213" s="16"/>
      <c r="I213" s="16"/>
      <c r="J213" s="16"/>
      <c r="K213" s="16"/>
      <c r="L213" s="16"/>
      <c r="M213" s="16"/>
      <c r="N213" s="16"/>
      <c r="O213" s="16"/>
      <c r="P213" s="16"/>
    </row>
    <row r="214" spans="5:19" x14ac:dyDescent="0.25">
      <c r="G214" s="16"/>
      <c r="H214" s="16"/>
      <c r="I214" s="16"/>
      <c r="J214" s="16"/>
      <c r="K214" s="16"/>
      <c r="L214" s="16"/>
      <c r="M214" s="16"/>
      <c r="N214" s="16"/>
      <c r="O214" s="16"/>
      <c r="P214" s="16"/>
    </row>
    <row r="215" spans="5:19" x14ac:dyDescent="0.25"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7"/>
    </row>
    <row r="216" spans="5:19" x14ac:dyDescent="0.25">
      <c r="E216" s="18"/>
      <c r="F216" s="18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8"/>
      <c r="R216" s="18"/>
      <c r="S216" s="18"/>
    </row>
    <row r="217" spans="5:19" x14ac:dyDescent="0.25">
      <c r="E217" s="18"/>
      <c r="F217" s="18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8"/>
      <c r="R217" s="18"/>
      <c r="S217" s="18"/>
    </row>
    <row r="218" spans="5:19" x14ac:dyDescent="0.25">
      <c r="E218" s="18"/>
      <c r="F218" s="18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8"/>
      <c r="R218" s="18"/>
      <c r="S218" s="18"/>
    </row>
    <row r="219" spans="5:19" x14ac:dyDescent="0.25">
      <c r="E219" s="18"/>
      <c r="F219" s="18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8"/>
      <c r="R219" s="18"/>
      <c r="S219" s="18"/>
    </row>
    <row r="220" spans="5:19" x14ac:dyDescent="0.25">
      <c r="E220" s="18"/>
      <c r="F220" s="18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8"/>
      <c r="R220" s="18"/>
      <c r="S220" s="18"/>
    </row>
    <row r="221" spans="5:19" x14ac:dyDescent="0.25">
      <c r="E221" s="18"/>
      <c r="F221" s="18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8"/>
      <c r="R221" s="18"/>
      <c r="S221" s="18"/>
    </row>
    <row r="222" spans="5:19" x14ac:dyDescent="0.25">
      <c r="E222" s="18"/>
      <c r="F222" s="18"/>
      <c r="G222" s="17"/>
      <c r="H222" s="17"/>
      <c r="I222" s="17"/>
      <c r="J222" s="17"/>
      <c r="K222" s="17"/>
      <c r="L222" s="17"/>
      <c r="M222" s="17"/>
      <c r="N222" s="17"/>
      <c r="O222" s="16"/>
      <c r="P222" s="16"/>
      <c r="Q222" s="18"/>
      <c r="R222" s="18"/>
      <c r="S222" s="18"/>
    </row>
    <row r="223" spans="5:19" x14ac:dyDescent="0.2">
      <c r="E223" s="18"/>
      <c r="F223" s="18"/>
      <c r="G223" s="17"/>
      <c r="H223" s="53">
        <v>314585</v>
      </c>
      <c r="I223" s="53">
        <v>372586</v>
      </c>
      <c r="J223" s="53">
        <v>139342</v>
      </c>
      <c r="K223" s="53">
        <v>0</v>
      </c>
      <c r="L223" s="53">
        <f>SUM(H223:K223)</f>
        <v>826513</v>
      </c>
      <c r="M223" s="54"/>
      <c r="N223" s="17"/>
      <c r="O223" s="16"/>
      <c r="P223" s="16"/>
      <c r="Q223" s="18"/>
      <c r="R223" s="18"/>
      <c r="S223" s="18"/>
    </row>
    <row r="224" spans="5:19" x14ac:dyDescent="0.25">
      <c r="E224" s="18"/>
      <c r="F224" s="18"/>
      <c r="G224" s="17"/>
      <c r="H224" s="17"/>
      <c r="I224" s="17"/>
      <c r="J224" s="17"/>
      <c r="K224" s="17"/>
      <c r="L224" s="17"/>
      <c r="M224" s="17"/>
      <c r="N224" s="17"/>
      <c r="O224" s="16"/>
      <c r="P224" s="16"/>
      <c r="Q224" s="18"/>
      <c r="R224" s="18"/>
      <c r="S224" s="18"/>
    </row>
    <row r="225" spans="5:19" x14ac:dyDescent="0.25">
      <c r="E225" s="18"/>
      <c r="F225" s="18"/>
      <c r="G225" s="17"/>
      <c r="H225" s="17"/>
      <c r="I225" s="17"/>
      <c r="J225" s="17"/>
      <c r="K225" s="17"/>
      <c r="L225" s="17"/>
      <c r="M225" s="17"/>
      <c r="N225" s="17"/>
      <c r="O225" s="16"/>
      <c r="P225" s="16"/>
      <c r="Q225" s="18"/>
      <c r="R225" s="18"/>
      <c r="S225" s="18"/>
    </row>
    <row r="226" spans="5:19" x14ac:dyDescent="0.25">
      <c r="E226" s="18"/>
      <c r="F226" s="18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8"/>
      <c r="R226" s="18"/>
      <c r="S226" s="18"/>
    </row>
    <row r="227" spans="5:19" x14ac:dyDescent="0.25">
      <c r="E227" s="18"/>
      <c r="F227" s="18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8"/>
      <c r="R227" s="18"/>
      <c r="S227" s="18"/>
    </row>
    <row r="228" spans="5:19" x14ac:dyDescent="0.25">
      <c r="G228" s="16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6"/>
    </row>
    <row r="229" spans="5:19" x14ac:dyDescent="0.25">
      <c r="G229" s="16"/>
      <c r="H229" s="17"/>
      <c r="I229" s="17"/>
      <c r="J229" s="17"/>
      <c r="K229" s="17"/>
      <c r="L229" s="17"/>
      <c r="M229" s="17"/>
      <c r="N229" s="17"/>
      <c r="O229" s="17"/>
      <c r="P229" s="16"/>
      <c r="Q229" s="16"/>
      <c r="R229" s="16"/>
    </row>
    <row r="230" spans="5:19" x14ac:dyDescent="0.25">
      <c r="G230" s="16"/>
      <c r="H230" s="17"/>
      <c r="I230" s="17"/>
      <c r="J230" s="17"/>
      <c r="K230" s="17"/>
      <c r="L230" s="17"/>
      <c r="M230" s="17"/>
      <c r="N230" s="17"/>
      <c r="O230" s="17"/>
      <c r="P230" s="16"/>
      <c r="Q230" s="16"/>
      <c r="R230" s="16"/>
    </row>
    <row r="231" spans="5:19" x14ac:dyDescent="0.25">
      <c r="G231" s="16"/>
      <c r="H231" s="17"/>
      <c r="I231" s="17"/>
      <c r="J231" s="17"/>
      <c r="K231" s="17"/>
      <c r="L231" s="17"/>
      <c r="M231" s="17"/>
      <c r="N231" s="17"/>
      <c r="O231" s="17"/>
      <c r="P231" s="16"/>
      <c r="Q231" s="16"/>
      <c r="R231" s="16"/>
    </row>
    <row r="232" spans="5:19" x14ac:dyDescent="0.25"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</row>
    <row r="233" spans="5:19" x14ac:dyDescent="0.25"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</row>
  </sheetData>
  <mergeCells count="3">
    <mergeCell ref="F12:F13"/>
    <mergeCell ref="I12:L12"/>
    <mergeCell ref="G12:H12"/>
  </mergeCells>
  <conditionalFormatting sqref="F53">
    <cfRule type="expression" dxfId="175" priority="12" stopIfTrue="1">
      <formula>F53=""</formula>
    </cfRule>
  </conditionalFormatting>
  <conditionalFormatting sqref="F15:L19">
    <cfRule type="expression" dxfId="174" priority="34" stopIfTrue="1">
      <formula>F15=""</formula>
    </cfRule>
  </conditionalFormatting>
  <conditionalFormatting sqref="F21:L25">
    <cfRule type="expression" dxfId="173" priority="31" stopIfTrue="1">
      <formula>F21=""</formula>
    </cfRule>
  </conditionalFormatting>
  <conditionalFormatting sqref="F27:L29">
    <cfRule type="expression" dxfId="172" priority="28" stopIfTrue="1">
      <formula>F27=""</formula>
    </cfRule>
  </conditionalFormatting>
  <conditionalFormatting sqref="F31:L36">
    <cfRule type="expression" dxfId="171" priority="25" stopIfTrue="1">
      <formula>F31=""</formula>
    </cfRule>
  </conditionalFormatting>
  <conditionalFormatting sqref="F38:L39">
    <cfRule type="expression" dxfId="170" priority="22" stopIfTrue="1">
      <formula>F38=""</formula>
    </cfRule>
  </conditionalFormatting>
  <conditionalFormatting sqref="F41:L42">
    <cfRule type="expression" dxfId="169" priority="19" stopIfTrue="1">
      <formula>F41=""</formula>
    </cfRule>
  </conditionalFormatting>
  <conditionalFormatting sqref="F44:L48">
    <cfRule type="expression" dxfId="168" priority="16" stopIfTrue="1">
      <formula>F44=""</formula>
    </cfRule>
  </conditionalFormatting>
  <conditionalFormatting sqref="F50:L52 F54:L54">
    <cfRule type="expression" dxfId="167" priority="13" stopIfTrue="1">
      <formula>F50=""</formula>
    </cfRule>
  </conditionalFormatting>
  <conditionalFormatting sqref="G53:L53">
    <cfRule type="cellIs" dxfId="166" priority="1" stopIfTrue="1" operator="equal">
      <formula>""</formula>
    </cfRule>
    <cfRule type="cellIs" dxfId="165" priority="2" stopIfTrue="1" operator="equal">
      <formula>""" """</formula>
    </cfRule>
    <cfRule type="cellIs" dxfId="164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F38:F39 F46:F48 F54 F50:F52 F41:F42 F21:F25 F15:F19 F27:F28 F29 F31:F36 H15:H19 K15:L19 H21:H25 K21:L25 H27 H29 K27:L27 K29:L29 H31:H36 K31:L36 H38:H39 K38:L39 H41:H42 K41:L42 H48 L48 H50:H52 K50:L52 H54 K54:L54 K44:L45 H44:H45 F44:F45 K48 K46:K47 H46:J47 L46:L47 K28 H28 L28" unlockedFormula="1"/>
    <ignoredError sqref="H55" formula="1"/>
    <ignoredError sqref="F53" formula="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4CB3-3329-4F62-BEC5-73DD54A59C47}">
  <dimension ref="A1:T232"/>
  <sheetViews>
    <sheetView zoomScaleNormal="100" workbookViewId="0">
      <pane xSplit="1" ySplit="12" topLeftCell="B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3" width="9" style="7" customWidth="1"/>
    <col min="14" max="15" width="5.28515625" style="7" customWidth="1"/>
    <col min="16" max="16" width="9.140625" style="7" bestFit="1" customWidth="1"/>
    <col min="17" max="17" width="9.5703125" style="7" bestFit="1" customWidth="1"/>
    <col min="18" max="16384" width="8.7109375" style="7"/>
  </cols>
  <sheetData>
    <row r="1" spans="1:18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P1" s="19"/>
      <c r="Q1" s="19"/>
    </row>
    <row r="2" spans="1:18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P2" s="19"/>
      <c r="Q2" s="19"/>
    </row>
    <row r="3" spans="1:18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P3" s="19"/>
      <c r="Q3" s="19"/>
    </row>
    <row r="4" spans="1:18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R4" s="18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9"/>
    </row>
    <row r="7" spans="1:18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8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8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8" ht="18.75" customHeight="1" x14ac:dyDescent="0.25">
      <c r="A10" s="5"/>
      <c r="B10" s="37" t="s">
        <v>147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  <c r="N10" s="26"/>
    </row>
    <row r="11" spans="1:18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6"/>
    </row>
    <row r="12" spans="1:18" ht="14.25" customHeight="1" x14ac:dyDescent="0.25">
      <c r="A12" s="5"/>
      <c r="B12" s="63" t="s">
        <v>6</v>
      </c>
      <c r="C12" s="40"/>
      <c r="D12" s="40"/>
      <c r="E12" s="40"/>
      <c r="F12" s="86" t="s">
        <v>115</v>
      </c>
      <c r="G12" s="84" t="s">
        <v>116</v>
      </c>
      <c r="H12" s="84" t="s">
        <v>117</v>
      </c>
      <c r="I12" s="84" t="s">
        <v>118</v>
      </c>
      <c r="J12" s="84" t="s">
        <v>119</v>
      </c>
      <c r="K12" s="84" t="s">
        <v>120</v>
      </c>
      <c r="L12" s="84" t="s">
        <v>121</v>
      </c>
      <c r="M12" s="85" t="s">
        <v>9</v>
      </c>
      <c r="N12" s="27"/>
    </row>
    <row r="13" spans="1:18" ht="12.95" customHeight="1" x14ac:dyDescent="0.25">
      <c r="A13" s="5"/>
      <c r="B13" s="43" t="s">
        <v>10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24"/>
    </row>
    <row r="14" spans="1:18" ht="12.95" customHeight="1" x14ac:dyDescent="0.25">
      <c r="A14" s="5"/>
      <c r="B14" s="42" t="s">
        <v>11</v>
      </c>
      <c r="C14" s="42"/>
      <c r="D14" s="42"/>
      <c r="E14" s="42"/>
      <c r="F14" s="59">
        <v>1769</v>
      </c>
      <c r="G14" s="59">
        <v>37880</v>
      </c>
      <c r="H14" s="59">
        <v>34718</v>
      </c>
      <c r="I14" s="59">
        <v>34195</v>
      </c>
      <c r="J14" s="59">
        <v>36819</v>
      </c>
      <c r="K14" s="59">
        <v>53578</v>
      </c>
      <c r="L14" s="59">
        <v>31513</v>
      </c>
      <c r="M14" s="100">
        <f>SUM(F14:L14)</f>
        <v>230472</v>
      </c>
      <c r="N14" s="23"/>
      <c r="P14" s="93"/>
      <c r="Q14" s="93"/>
    </row>
    <row r="15" spans="1:18" ht="12.95" customHeight="1" x14ac:dyDescent="0.25">
      <c r="A15" s="5"/>
      <c r="B15" s="42" t="s">
        <v>12</v>
      </c>
      <c r="C15" s="42"/>
      <c r="D15" s="42"/>
      <c r="E15" s="42"/>
      <c r="F15" s="36">
        <v>0</v>
      </c>
      <c r="G15" s="36">
        <v>22</v>
      </c>
      <c r="H15" s="36">
        <v>645</v>
      </c>
      <c r="I15" s="59">
        <v>689</v>
      </c>
      <c r="J15" s="36">
        <v>529</v>
      </c>
      <c r="K15" s="59">
        <v>997</v>
      </c>
      <c r="L15" s="36">
        <v>1344</v>
      </c>
      <c r="M15" s="100">
        <f>SUM(F15:L15)</f>
        <v>4226</v>
      </c>
      <c r="N15" s="23"/>
      <c r="P15" s="93"/>
      <c r="Q15" s="93"/>
    </row>
    <row r="16" spans="1:18" ht="12.95" customHeight="1" x14ac:dyDescent="0.25">
      <c r="A16" s="5"/>
      <c r="B16" s="42" t="s">
        <v>13</v>
      </c>
      <c r="C16" s="42"/>
      <c r="D16" s="42"/>
      <c r="E16" s="42"/>
      <c r="F16" s="36">
        <v>0</v>
      </c>
      <c r="G16" s="36">
        <v>2</v>
      </c>
      <c r="H16" s="36">
        <v>259</v>
      </c>
      <c r="I16" s="36">
        <v>562</v>
      </c>
      <c r="J16" s="36">
        <v>339</v>
      </c>
      <c r="K16" s="59">
        <v>440</v>
      </c>
      <c r="L16" s="36">
        <v>374</v>
      </c>
      <c r="M16" s="100">
        <f>SUM(F16:L16)</f>
        <v>1976</v>
      </c>
      <c r="N16" s="23"/>
      <c r="P16" s="93"/>
      <c r="Q16" s="93"/>
    </row>
    <row r="17" spans="1:17" ht="12.95" customHeight="1" x14ac:dyDescent="0.25">
      <c r="A17" s="5"/>
      <c r="B17" s="42" t="s">
        <v>15</v>
      </c>
      <c r="C17" s="42"/>
      <c r="D17" s="42"/>
      <c r="E17" s="42"/>
      <c r="F17" s="36">
        <v>13</v>
      </c>
      <c r="G17" s="36">
        <v>27</v>
      </c>
      <c r="H17" s="59">
        <v>3051</v>
      </c>
      <c r="I17" s="59">
        <v>2232</v>
      </c>
      <c r="J17" s="59">
        <v>2542</v>
      </c>
      <c r="K17" s="59">
        <v>1592</v>
      </c>
      <c r="L17" s="59">
        <v>2184</v>
      </c>
      <c r="M17" s="100">
        <f>SUM(F17:L17)</f>
        <v>11641</v>
      </c>
      <c r="N17" s="23"/>
      <c r="P17" s="93"/>
      <c r="Q17" s="93"/>
    </row>
    <row r="18" spans="1:17" ht="12.95" customHeight="1" x14ac:dyDescent="0.25">
      <c r="A18" s="5"/>
      <c r="B18" s="42" t="s">
        <v>17</v>
      </c>
      <c r="C18" s="42"/>
      <c r="D18" s="42"/>
      <c r="E18" s="42"/>
      <c r="F18" s="36">
        <v>0</v>
      </c>
      <c r="G18" s="36">
        <v>162</v>
      </c>
      <c r="H18" s="59">
        <v>4664</v>
      </c>
      <c r="I18" s="59">
        <v>3539</v>
      </c>
      <c r="J18" s="59">
        <v>4279</v>
      </c>
      <c r="K18" s="59">
        <v>9335</v>
      </c>
      <c r="L18" s="59">
        <v>10209</v>
      </c>
      <c r="M18" s="100">
        <f>SUM(F18:L18)</f>
        <v>32188</v>
      </c>
      <c r="N18" s="23"/>
      <c r="P18" s="93"/>
      <c r="Q18" s="93"/>
    </row>
    <row r="19" spans="1:17" ht="12.95" customHeight="1" x14ac:dyDescent="0.25">
      <c r="A19" s="5"/>
      <c r="B19" s="43" t="s">
        <v>19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24"/>
      <c r="P19" s="93"/>
      <c r="Q19" s="93"/>
    </row>
    <row r="20" spans="1:17" ht="12.95" customHeight="1" x14ac:dyDescent="0.25">
      <c r="A20" s="5"/>
      <c r="B20" s="42" t="s">
        <v>20</v>
      </c>
      <c r="C20" s="42"/>
      <c r="D20" s="42"/>
      <c r="E20" s="42"/>
      <c r="F20" s="36">
        <v>782</v>
      </c>
      <c r="G20" s="59">
        <v>25519</v>
      </c>
      <c r="H20" s="36">
        <v>24857</v>
      </c>
      <c r="I20" s="59">
        <v>24166</v>
      </c>
      <c r="J20" s="59">
        <v>20445</v>
      </c>
      <c r="K20" s="59">
        <v>25669</v>
      </c>
      <c r="L20" s="59">
        <v>19447</v>
      </c>
      <c r="M20" s="100">
        <f>SUM(F20:L20)</f>
        <v>140885</v>
      </c>
      <c r="N20" s="23"/>
      <c r="P20" s="93"/>
      <c r="Q20" s="93"/>
    </row>
    <row r="21" spans="1:17" ht="12.95" customHeight="1" x14ac:dyDescent="0.25">
      <c r="A21" s="5"/>
      <c r="B21" s="42" t="s">
        <v>22</v>
      </c>
      <c r="C21" s="42"/>
      <c r="D21" s="42"/>
      <c r="E21" s="42"/>
      <c r="F21" s="59">
        <v>1266</v>
      </c>
      <c r="G21" s="59">
        <v>1988</v>
      </c>
      <c r="H21" s="59">
        <v>2115</v>
      </c>
      <c r="I21" s="59">
        <v>2029</v>
      </c>
      <c r="J21" s="59">
        <v>1859</v>
      </c>
      <c r="K21" s="36">
        <v>2554</v>
      </c>
      <c r="L21" s="36">
        <v>2176</v>
      </c>
      <c r="M21" s="100">
        <f>SUM(F21:L21)</f>
        <v>13987</v>
      </c>
      <c r="N21" s="23"/>
      <c r="P21" s="93"/>
      <c r="Q21" s="93"/>
    </row>
    <row r="22" spans="1:17" ht="12.95" customHeight="1" x14ac:dyDescent="0.25">
      <c r="A22" s="5"/>
      <c r="B22" s="42" t="s">
        <v>23</v>
      </c>
      <c r="C22" s="42"/>
      <c r="D22" s="42"/>
      <c r="E22" s="42"/>
      <c r="F22" s="59">
        <v>16151</v>
      </c>
      <c r="G22" s="59">
        <v>26205</v>
      </c>
      <c r="H22" s="59">
        <v>25146</v>
      </c>
      <c r="I22" s="59">
        <v>27553</v>
      </c>
      <c r="J22" s="59">
        <v>22654</v>
      </c>
      <c r="K22" s="59">
        <v>27180</v>
      </c>
      <c r="L22" s="59">
        <v>17733</v>
      </c>
      <c r="M22" s="100">
        <f>SUM(F22:L22)</f>
        <v>162622</v>
      </c>
      <c r="N22" s="23"/>
      <c r="P22" s="93"/>
      <c r="Q22" s="93"/>
    </row>
    <row r="23" spans="1:17" ht="12.95" customHeight="1" x14ac:dyDescent="0.25">
      <c r="A23" s="5"/>
      <c r="B23" s="42" t="s">
        <v>24</v>
      </c>
      <c r="C23" s="42"/>
      <c r="D23" s="42"/>
      <c r="E23" s="42"/>
      <c r="F23" s="36">
        <v>0</v>
      </c>
      <c r="G23" s="36">
        <v>22</v>
      </c>
      <c r="H23" s="59">
        <v>586</v>
      </c>
      <c r="I23" s="59">
        <v>620</v>
      </c>
      <c r="J23" s="59">
        <v>633</v>
      </c>
      <c r="K23" s="59">
        <v>1124</v>
      </c>
      <c r="L23" s="59">
        <v>961</v>
      </c>
      <c r="M23" s="100">
        <f>SUM(F23:L23)</f>
        <v>3946</v>
      </c>
      <c r="N23" s="23"/>
      <c r="P23" s="93"/>
      <c r="Q23" s="93"/>
    </row>
    <row r="24" spans="1:17" ht="12.95" customHeight="1" x14ac:dyDescent="0.25">
      <c r="A24" s="5"/>
      <c r="B24" s="42" t="s">
        <v>26</v>
      </c>
      <c r="C24" s="42"/>
      <c r="D24" s="42"/>
      <c r="E24" s="42"/>
      <c r="F24" s="36">
        <v>24</v>
      </c>
      <c r="G24" s="36">
        <v>125</v>
      </c>
      <c r="H24" s="59">
        <v>1231</v>
      </c>
      <c r="I24" s="59">
        <v>1359</v>
      </c>
      <c r="J24" s="59">
        <v>1240</v>
      </c>
      <c r="K24" s="59">
        <v>1363</v>
      </c>
      <c r="L24" s="59">
        <v>1294</v>
      </c>
      <c r="M24" s="100">
        <f>SUM(F24:L24)</f>
        <v>6636</v>
      </c>
      <c r="N24" s="23"/>
      <c r="P24" s="93"/>
      <c r="Q24" s="93"/>
    </row>
    <row r="25" spans="1:17" ht="12.95" customHeight="1" x14ac:dyDescent="0.25">
      <c r="A25" s="5"/>
      <c r="B25" s="43" t="s">
        <v>28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24"/>
      <c r="P25" s="93"/>
      <c r="Q25" s="93"/>
    </row>
    <row r="26" spans="1:17" ht="12.95" customHeight="1" x14ac:dyDescent="0.25">
      <c r="A26" s="5"/>
      <c r="B26" s="42" t="s">
        <v>29</v>
      </c>
      <c r="C26" s="42"/>
      <c r="D26" s="42"/>
      <c r="E26" s="42"/>
      <c r="F26" s="59">
        <v>1255</v>
      </c>
      <c r="G26" s="59">
        <v>30944</v>
      </c>
      <c r="H26" s="59">
        <v>32337</v>
      </c>
      <c r="I26" s="59">
        <v>29821</v>
      </c>
      <c r="J26" s="59">
        <v>30458</v>
      </c>
      <c r="K26" s="59">
        <v>45733</v>
      </c>
      <c r="L26" s="59">
        <v>45216</v>
      </c>
      <c r="M26" s="100">
        <f>SUM(F26:L26)</f>
        <v>215764</v>
      </c>
      <c r="N26" s="23"/>
      <c r="P26" s="93"/>
      <c r="Q26" s="93"/>
    </row>
    <row r="27" spans="1:17" ht="12.95" customHeight="1" x14ac:dyDescent="0.25">
      <c r="A27" s="5"/>
      <c r="B27" s="42" t="s">
        <v>189</v>
      </c>
      <c r="C27" s="42"/>
      <c r="D27" s="42"/>
      <c r="E27" s="42"/>
      <c r="F27" s="59">
        <v>156</v>
      </c>
      <c r="G27" s="59">
        <v>58</v>
      </c>
      <c r="H27" s="59">
        <v>127</v>
      </c>
      <c r="I27" s="59">
        <v>164</v>
      </c>
      <c r="J27" s="59">
        <v>217</v>
      </c>
      <c r="K27" s="59">
        <v>1663</v>
      </c>
      <c r="L27" s="59">
        <v>1504</v>
      </c>
      <c r="M27" s="100">
        <f>SUM(F27:L27)</f>
        <v>3889</v>
      </c>
      <c r="N27" s="23"/>
      <c r="P27" s="93"/>
      <c r="Q27" s="93"/>
    </row>
    <row r="28" spans="1:17" ht="12.95" customHeight="1" x14ac:dyDescent="0.25">
      <c r="A28" s="5"/>
      <c r="B28" s="42" t="s">
        <v>30</v>
      </c>
      <c r="C28" s="42"/>
      <c r="D28" s="42"/>
      <c r="E28" s="42"/>
      <c r="F28" s="36">
        <v>3900</v>
      </c>
      <c r="G28" s="59">
        <v>88650</v>
      </c>
      <c r="H28" s="59">
        <v>82825</v>
      </c>
      <c r="I28" s="59">
        <v>84825</v>
      </c>
      <c r="J28" s="59">
        <v>81150</v>
      </c>
      <c r="K28" s="59">
        <v>102200</v>
      </c>
      <c r="L28" s="59">
        <v>55550</v>
      </c>
      <c r="M28" s="100">
        <f>SUM(F28:L28)</f>
        <v>499100</v>
      </c>
      <c r="N28" s="23"/>
      <c r="P28" s="93"/>
      <c r="Q28" s="93"/>
    </row>
    <row r="29" spans="1:17" ht="12.95" customHeight="1" x14ac:dyDescent="0.25">
      <c r="A29" s="5"/>
      <c r="B29" s="43" t="s">
        <v>31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22"/>
      <c r="P29" s="93"/>
      <c r="Q29" s="93"/>
    </row>
    <row r="30" spans="1:17" ht="12.95" customHeight="1" x14ac:dyDescent="0.25">
      <c r="A30" s="5"/>
      <c r="B30" s="42" t="s">
        <v>93</v>
      </c>
      <c r="C30" s="42"/>
      <c r="D30" s="42"/>
      <c r="E30" s="42"/>
      <c r="F30" s="36">
        <v>357839</v>
      </c>
      <c r="G30" s="36">
        <v>373302</v>
      </c>
      <c r="H30" s="59">
        <v>369416</v>
      </c>
      <c r="I30" s="59">
        <v>370638</v>
      </c>
      <c r="J30" s="59">
        <v>377348</v>
      </c>
      <c r="K30" s="59">
        <v>396215</v>
      </c>
      <c r="L30" s="59">
        <v>367971</v>
      </c>
      <c r="M30" s="100">
        <f t="shared" ref="M30:M35" si="0">SUM(F30:L30)</f>
        <v>2612729</v>
      </c>
      <c r="N30" s="23"/>
      <c r="P30" s="93"/>
      <c r="Q30" s="93"/>
    </row>
    <row r="31" spans="1:17" ht="12.95" customHeight="1" x14ac:dyDescent="0.25">
      <c r="A31" s="5"/>
      <c r="B31" s="42" t="s">
        <v>32</v>
      </c>
      <c r="C31" s="42"/>
      <c r="D31" s="42"/>
      <c r="E31" s="42"/>
      <c r="F31" s="36">
        <v>57</v>
      </c>
      <c r="G31" s="36">
        <v>42</v>
      </c>
      <c r="H31" s="59">
        <v>1010</v>
      </c>
      <c r="I31" s="59">
        <v>1167</v>
      </c>
      <c r="J31" s="59">
        <v>1608</v>
      </c>
      <c r="K31" s="59">
        <v>2340</v>
      </c>
      <c r="L31" s="59">
        <v>2033</v>
      </c>
      <c r="M31" s="100">
        <f t="shared" si="0"/>
        <v>8257</v>
      </c>
      <c r="N31" s="23"/>
      <c r="P31" s="93"/>
      <c r="Q31" s="93"/>
    </row>
    <row r="32" spans="1:17" ht="12.95" customHeight="1" x14ac:dyDescent="0.25">
      <c r="A32" s="5"/>
      <c r="B32" s="42" t="s">
        <v>34</v>
      </c>
      <c r="C32" s="42"/>
      <c r="D32" s="42"/>
      <c r="E32" s="42"/>
      <c r="F32" s="36">
        <v>77</v>
      </c>
      <c r="G32" s="59">
        <v>197</v>
      </c>
      <c r="H32" s="59">
        <v>679</v>
      </c>
      <c r="I32" s="59">
        <v>532</v>
      </c>
      <c r="J32" s="59">
        <v>438</v>
      </c>
      <c r="K32" s="59">
        <v>1315</v>
      </c>
      <c r="L32" s="59">
        <v>681</v>
      </c>
      <c r="M32" s="100">
        <f t="shared" si="0"/>
        <v>3919</v>
      </c>
      <c r="N32" s="23"/>
      <c r="P32" s="93"/>
      <c r="Q32" s="93"/>
    </row>
    <row r="33" spans="1:17" ht="12.95" customHeight="1" x14ac:dyDescent="0.25">
      <c r="A33" s="5"/>
      <c r="B33" s="42" t="s">
        <v>36</v>
      </c>
      <c r="C33" s="42"/>
      <c r="D33" s="42"/>
      <c r="E33" s="42"/>
      <c r="F33" s="59">
        <v>33</v>
      </c>
      <c r="G33" s="59">
        <v>39</v>
      </c>
      <c r="H33" s="59">
        <v>238</v>
      </c>
      <c r="I33" s="59">
        <v>360</v>
      </c>
      <c r="J33" s="59">
        <v>263</v>
      </c>
      <c r="K33" s="59">
        <v>733</v>
      </c>
      <c r="L33" s="59">
        <v>404</v>
      </c>
      <c r="M33" s="100">
        <f t="shared" si="0"/>
        <v>2070</v>
      </c>
      <c r="N33" s="23"/>
      <c r="P33" s="93"/>
      <c r="Q33" s="93"/>
    </row>
    <row r="34" spans="1:17" ht="12.95" customHeight="1" x14ac:dyDescent="0.25">
      <c r="A34" s="5"/>
      <c r="B34" s="42" t="s">
        <v>37</v>
      </c>
      <c r="C34" s="42"/>
      <c r="D34" s="42"/>
      <c r="E34" s="42"/>
      <c r="F34" s="59">
        <v>9080</v>
      </c>
      <c r="G34" s="59">
        <v>10366</v>
      </c>
      <c r="H34" s="59">
        <v>10198</v>
      </c>
      <c r="I34" s="59">
        <v>11093</v>
      </c>
      <c r="J34" s="59">
        <v>10512</v>
      </c>
      <c r="K34" s="59">
        <v>10520</v>
      </c>
      <c r="L34" s="59">
        <v>48940</v>
      </c>
      <c r="M34" s="100">
        <f t="shared" si="0"/>
        <v>110709</v>
      </c>
      <c r="N34" s="23"/>
      <c r="P34" s="93"/>
      <c r="Q34" s="93"/>
    </row>
    <row r="35" spans="1:17" ht="12.95" customHeight="1" x14ac:dyDescent="0.25">
      <c r="A35" s="5"/>
      <c r="B35" s="42" t="s">
        <v>38</v>
      </c>
      <c r="C35" s="42"/>
      <c r="D35" s="42"/>
      <c r="E35" s="42"/>
      <c r="F35" s="59">
        <v>6697</v>
      </c>
      <c r="G35" s="59">
        <v>7345</v>
      </c>
      <c r="H35" s="59">
        <v>6970</v>
      </c>
      <c r="I35" s="59">
        <v>7877</v>
      </c>
      <c r="J35" s="59">
        <v>7318</v>
      </c>
      <c r="K35" s="59">
        <v>7634</v>
      </c>
      <c r="L35" s="59">
        <v>19640</v>
      </c>
      <c r="M35" s="100">
        <f t="shared" si="0"/>
        <v>63481</v>
      </c>
      <c r="N35" s="23"/>
      <c r="P35" s="93"/>
      <c r="Q35" s="93"/>
    </row>
    <row r="36" spans="1:17" ht="12.95" customHeight="1" x14ac:dyDescent="0.25">
      <c r="A36" s="5"/>
      <c r="B36" s="43" t="s">
        <v>39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22"/>
      <c r="P36" s="93"/>
      <c r="Q36" s="93"/>
    </row>
    <row r="37" spans="1:17" ht="12.95" customHeight="1" x14ac:dyDescent="0.25">
      <c r="A37" s="5"/>
      <c r="B37" s="42" t="s">
        <v>40</v>
      </c>
      <c r="C37" s="42"/>
      <c r="D37" s="42"/>
      <c r="E37" s="42"/>
      <c r="F37" s="59">
        <v>267</v>
      </c>
      <c r="G37" s="59">
        <v>347</v>
      </c>
      <c r="H37" s="59">
        <v>529</v>
      </c>
      <c r="I37" s="59">
        <v>403</v>
      </c>
      <c r="J37" s="59">
        <v>956</v>
      </c>
      <c r="K37" s="59">
        <v>1953</v>
      </c>
      <c r="L37" s="59">
        <v>1077</v>
      </c>
      <c r="M37" s="100">
        <f>SUM(F37:L37)</f>
        <v>5532</v>
      </c>
      <c r="N37" s="23"/>
      <c r="P37" s="93"/>
      <c r="Q37" s="93"/>
    </row>
    <row r="38" spans="1:17" ht="12.95" customHeight="1" x14ac:dyDescent="0.25">
      <c r="A38" s="5"/>
      <c r="B38" s="42" t="s">
        <v>42</v>
      </c>
      <c r="C38" s="42"/>
      <c r="D38" s="42"/>
      <c r="E38" s="42"/>
      <c r="F38" s="59">
        <v>142</v>
      </c>
      <c r="G38" s="59">
        <v>623</v>
      </c>
      <c r="H38" s="59">
        <v>823</v>
      </c>
      <c r="I38" s="59">
        <v>1787</v>
      </c>
      <c r="J38" s="59">
        <v>1923</v>
      </c>
      <c r="K38" s="59">
        <v>2126</v>
      </c>
      <c r="L38" s="59">
        <v>1969</v>
      </c>
      <c r="M38" s="100">
        <f>SUM(F38:L38)</f>
        <v>9393</v>
      </c>
      <c r="N38" s="23"/>
      <c r="P38" s="93"/>
      <c r="Q38" s="93"/>
    </row>
    <row r="39" spans="1:17" ht="12.95" customHeight="1" x14ac:dyDescent="0.25">
      <c r="A39" s="5"/>
      <c r="B39" s="43" t="s">
        <v>44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22"/>
      <c r="P39" s="93"/>
      <c r="Q39" s="93"/>
    </row>
    <row r="40" spans="1:17" ht="12.95" customHeight="1" x14ac:dyDescent="0.25">
      <c r="A40" s="5"/>
      <c r="B40" s="42" t="s">
        <v>45</v>
      </c>
      <c r="C40" s="42"/>
      <c r="D40" s="42"/>
      <c r="E40" s="42"/>
      <c r="F40" s="36">
        <v>818</v>
      </c>
      <c r="G40" s="59">
        <v>4191</v>
      </c>
      <c r="H40" s="59">
        <v>3733</v>
      </c>
      <c r="I40" s="59">
        <v>4455</v>
      </c>
      <c r="J40" s="59">
        <v>4025</v>
      </c>
      <c r="K40" s="59">
        <v>7249</v>
      </c>
      <c r="L40" s="59">
        <v>5134</v>
      </c>
      <c r="M40" s="100">
        <f>SUM(F40:L40)</f>
        <v>29605</v>
      </c>
      <c r="N40" s="23"/>
      <c r="P40" s="93"/>
      <c r="Q40" s="93"/>
    </row>
    <row r="41" spans="1:17" ht="12.95" customHeight="1" x14ac:dyDescent="0.25">
      <c r="A41" s="5"/>
      <c r="B41" s="42" t="s">
        <v>47</v>
      </c>
      <c r="C41" s="42"/>
      <c r="D41" s="42"/>
      <c r="E41" s="42"/>
      <c r="F41" s="36">
        <v>11</v>
      </c>
      <c r="G41" s="59">
        <v>569</v>
      </c>
      <c r="H41" s="59">
        <v>549</v>
      </c>
      <c r="I41" s="59">
        <v>511</v>
      </c>
      <c r="J41" s="59">
        <v>977</v>
      </c>
      <c r="K41" s="59">
        <v>834</v>
      </c>
      <c r="L41" s="36">
        <v>864</v>
      </c>
      <c r="M41" s="100">
        <f>SUM(F41:L41)</f>
        <v>4315</v>
      </c>
      <c r="N41" s="23"/>
      <c r="P41" s="93"/>
      <c r="Q41" s="93"/>
    </row>
    <row r="42" spans="1:17" ht="12.95" customHeight="1" x14ac:dyDescent="0.25">
      <c r="A42" s="5"/>
      <c r="B42" s="43" t="s">
        <v>48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22"/>
      <c r="P42" s="93"/>
      <c r="Q42" s="93"/>
    </row>
    <row r="43" spans="1:17" ht="12.95" customHeight="1" x14ac:dyDescent="0.25">
      <c r="A43" s="5"/>
      <c r="B43" s="42" t="s">
        <v>49</v>
      </c>
      <c r="C43" s="42"/>
      <c r="D43" s="42"/>
      <c r="E43" s="42"/>
      <c r="F43" s="59">
        <v>1263</v>
      </c>
      <c r="G43" s="36">
        <v>23513</v>
      </c>
      <c r="H43" s="59">
        <v>23033</v>
      </c>
      <c r="I43" s="59">
        <v>24422</v>
      </c>
      <c r="J43" s="59">
        <v>26569</v>
      </c>
      <c r="K43" s="59">
        <v>35079</v>
      </c>
      <c r="L43" s="59">
        <v>26372</v>
      </c>
      <c r="M43" s="100">
        <f>SUM(F43:L43)</f>
        <v>160251</v>
      </c>
      <c r="N43" s="23"/>
      <c r="P43" s="93"/>
      <c r="Q43" s="93"/>
    </row>
    <row r="44" spans="1:17" ht="12.95" customHeight="1" x14ac:dyDescent="0.25">
      <c r="A44" s="5"/>
      <c r="B44" s="42" t="s">
        <v>51</v>
      </c>
      <c r="C44" s="42"/>
      <c r="D44" s="42"/>
      <c r="E44" s="42"/>
      <c r="F44" s="36">
        <v>0</v>
      </c>
      <c r="G44" s="59">
        <v>86697</v>
      </c>
      <c r="H44" s="59">
        <v>85885</v>
      </c>
      <c r="I44" s="59">
        <v>78821</v>
      </c>
      <c r="J44" s="59">
        <v>82078</v>
      </c>
      <c r="K44" s="59">
        <v>96391</v>
      </c>
      <c r="L44" s="59">
        <v>83576</v>
      </c>
      <c r="M44" s="100">
        <f>SUM(F44:L44)</f>
        <v>513448</v>
      </c>
      <c r="N44" s="23"/>
      <c r="P44" s="93"/>
      <c r="Q44" s="93"/>
    </row>
    <row r="45" spans="1:17" ht="12.95" customHeight="1" x14ac:dyDescent="0.25">
      <c r="A45" s="5"/>
      <c r="B45" s="42" t="s">
        <v>191</v>
      </c>
      <c r="C45" s="42"/>
      <c r="D45" s="42"/>
      <c r="E45" s="42"/>
      <c r="F45" s="36">
        <v>20</v>
      </c>
      <c r="G45" s="59">
        <v>78</v>
      </c>
      <c r="H45" s="59">
        <v>223</v>
      </c>
      <c r="I45" s="59">
        <v>387</v>
      </c>
      <c r="J45" s="59">
        <v>602</v>
      </c>
      <c r="K45" s="59">
        <v>698</v>
      </c>
      <c r="L45" s="59">
        <v>772</v>
      </c>
      <c r="M45" s="100">
        <f>SUM(F45:L45)</f>
        <v>2780</v>
      </c>
      <c r="N45" s="23"/>
      <c r="P45" s="93"/>
      <c r="Q45" s="93"/>
    </row>
    <row r="46" spans="1:17" ht="12.95" customHeight="1" x14ac:dyDescent="0.25">
      <c r="A46" s="5"/>
      <c r="B46" s="42" t="s">
        <v>52</v>
      </c>
      <c r="C46" s="42"/>
      <c r="D46" s="42"/>
      <c r="E46" s="42"/>
      <c r="F46" s="36">
        <v>115</v>
      </c>
      <c r="G46" s="59">
        <v>95</v>
      </c>
      <c r="H46" s="59">
        <v>2674</v>
      </c>
      <c r="I46" s="59">
        <v>2491</v>
      </c>
      <c r="J46" s="59">
        <v>2548</v>
      </c>
      <c r="K46" s="59">
        <v>4449</v>
      </c>
      <c r="L46" s="59">
        <v>4906</v>
      </c>
      <c r="M46" s="100">
        <f>SUM(F46:L46)</f>
        <v>17278</v>
      </c>
      <c r="N46" s="23"/>
      <c r="P46" s="93"/>
      <c r="Q46" s="93"/>
    </row>
    <row r="47" spans="1:17" ht="12.95" customHeight="1" x14ac:dyDescent="0.25">
      <c r="A47" s="5"/>
      <c r="B47" s="42" t="s">
        <v>54</v>
      </c>
      <c r="C47" s="42"/>
      <c r="D47" s="42"/>
      <c r="E47" s="42"/>
      <c r="F47" s="59">
        <v>11908</v>
      </c>
      <c r="G47" s="59">
        <v>14170</v>
      </c>
      <c r="H47" s="59">
        <v>14085</v>
      </c>
      <c r="I47" s="59">
        <v>13048</v>
      </c>
      <c r="J47" s="59">
        <v>12991</v>
      </c>
      <c r="K47" s="59">
        <v>15743</v>
      </c>
      <c r="L47" s="59">
        <v>10769</v>
      </c>
      <c r="M47" s="100">
        <f>SUM(F47:L47)</f>
        <v>92714</v>
      </c>
      <c r="N47" s="23"/>
      <c r="P47" s="93"/>
      <c r="Q47" s="93"/>
    </row>
    <row r="48" spans="1:17" ht="12.95" customHeight="1" x14ac:dyDescent="0.25">
      <c r="A48" s="5"/>
      <c r="B48" s="43" t="s">
        <v>55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P48" s="93"/>
      <c r="Q48" s="93"/>
    </row>
    <row r="49" spans="1:17" ht="12.95" customHeight="1" x14ac:dyDescent="0.25">
      <c r="A49" s="5"/>
      <c r="B49" s="42" t="s">
        <v>56</v>
      </c>
      <c r="C49" s="42"/>
      <c r="D49" s="42"/>
      <c r="E49" s="42"/>
      <c r="F49" s="59">
        <v>349</v>
      </c>
      <c r="G49" s="59">
        <v>6311</v>
      </c>
      <c r="H49" s="59">
        <v>5587</v>
      </c>
      <c r="I49" s="59">
        <v>6291</v>
      </c>
      <c r="J49" s="59">
        <v>5144</v>
      </c>
      <c r="K49" s="59">
        <v>8204</v>
      </c>
      <c r="L49" s="59">
        <v>6354</v>
      </c>
      <c r="M49" s="100">
        <f>SUM(F49:L49)</f>
        <v>38240</v>
      </c>
      <c r="N49" s="23"/>
      <c r="P49" s="93"/>
      <c r="Q49" s="93"/>
    </row>
    <row r="50" spans="1:17" ht="12.95" customHeight="1" x14ac:dyDescent="0.25">
      <c r="A50" s="5"/>
      <c r="B50" s="42" t="s">
        <v>58</v>
      </c>
      <c r="C50" s="42"/>
      <c r="D50" s="42"/>
      <c r="E50" s="42"/>
      <c r="F50" s="59">
        <v>477</v>
      </c>
      <c r="G50" s="59">
        <v>22668</v>
      </c>
      <c r="H50" s="59">
        <v>21426</v>
      </c>
      <c r="I50" s="59">
        <v>19768</v>
      </c>
      <c r="J50" s="59">
        <v>21355</v>
      </c>
      <c r="K50" s="59">
        <v>31489</v>
      </c>
      <c r="L50" s="59">
        <v>38313</v>
      </c>
      <c r="M50" s="100">
        <f>SUM(F50:L50)</f>
        <v>155496</v>
      </c>
      <c r="N50" s="23"/>
      <c r="P50" s="93"/>
      <c r="Q50" s="93"/>
    </row>
    <row r="51" spans="1:17" ht="12.95" customHeight="1" x14ac:dyDescent="0.25">
      <c r="A51" s="5"/>
      <c r="B51" s="42" t="s">
        <v>60</v>
      </c>
      <c r="C51" s="42"/>
      <c r="D51" s="42"/>
      <c r="E51" s="42"/>
      <c r="F51" s="36">
        <v>91</v>
      </c>
      <c r="G51" s="59">
        <v>5957</v>
      </c>
      <c r="H51" s="59">
        <v>4012</v>
      </c>
      <c r="I51" s="59">
        <v>6836</v>
      </c>
      <c r="J51" s="59">
        <v>5166</v>
      </c>
      <c r="K51" s="59">
        <v>10071</v>
      </c>
      <c r="L51" s="59">
        <v>7164</v>
      </c>
      <c r="M51" s="100">
        <f>SUM(F51:L51)</f>
        <v>39297</v>
      </c>
      <c r="N51" s="23"/>
      <c r="P51" s="93"/>
      <c r="Q51" s="93"/>
    </row>
    <row r="52" spans="1:17" ht="12.95" customHeight="1" x14ac:dyDescent="0.25">
      <c r="A52" s="5"/>
      <c r="B52" s="42" t="s">
        <v>61</v>
      </c>
      <c r="C52" s="42"/>
      <c r="D52" s="42"/>
      <c r="E52" s="42"/>
      <c r="F52" s="36" t="s">
        <v>92</v>
      </c>
      <c r="G52" s="36" t="s">
        <v>92</v>
      </c>
      <c r="H52" s="36" t="s">
        <v>92</v>
      </c>
      <c r="I52" s="36" t="s">
        <v>92</v>
      </c>
      <c r="J52" s="36" t="s">
        <v>92</v>
      </c>
      <c r="K52" s="36" t="s">
        <v>92</v>
      </c>
      <c r="L52" s="36" t="s">
        <v>92</v>
      </c>
      <c r="M52" s="95" t="s">
        <v>92</v>
      </c>
      <c r="N52" s="20"/>
      <c r="P52" s="93"/>
      <c r="Q52" s="93"/>
    </row>
    <row r="53" spans="1:17" ht="12.95" customHeight="1" x14ac:dyDescent="0.25">
      <c r="A53" s="5"/>
      <c r="B53" s="42" t="s">
        <v>63</v>
      </c>
      <c r="C53" s="42"/>
      <c r="D53" s="42"/>
      <c r="E53" s="42"/>
      <c r="F53" s="36">
        <v>0</v>
      </c>
      <c r="G53" s="36">
        <v>91</v>
      </c>
      <c r="H53" s="59">
        <v>599</v>
      </c>
      <c r="I53" s="59">
        <v>383</v>
      </c>
      <c r="J53" s="59">
        <v>396</v>
      </c>
      <c r="K53" s="59">
        <v>2367</v>
      </c>
      <c r="L53" s="59">
        <v>2764</v>
      </c>
      <c r="M53" s="100">
        <f>SUM(F53:L53)</f>
        <v>6600</v>
      </c>
      <c r="N53" s="23"/>
      <c r="P53" s="93"/>
      <c r="Q53" s="93"/>
    </row>
    <row r="54" spans="1:17" ht="12.95" customHeight="1" x14ac:dyDescent="0.25">
      <c r="A54" s="5"/>
      <c r="B54" s="43" t="s">
        <v>9</v>
      </c>
      <c r="C54" s="44"/>
      <c r="D54" s="44"/>
      <c r="E54" s="44"/>
      <c r="F54" s="68">
        <f>SUM(F14:F18,F20:F24,F26:F28,F30:F35,F37:F38,F40:F41,F43:F47,F49:F53)</f>
        <v>414560</v>
      </c>
      <c r="G54" s="68">
        <f t="shared" ref="G54:M54" si="1">SUM(G14:G18,G20:G24,G26:G28,G30:G35,G37:G38,G40:G41,G43:G47,G49:G53)</f>
        <v>768205</v>
      </c>
      <c r="H54" s="68">
        <f t="shared" si="1"/>
        <v>764230</v>
      </c>
      <c r="I54" s="68">
        <f t="shared" si="1"/>
        <v>763024</v>
      </c>
      <c r="J54" s="68">
        <f t="shared" si="1"/>
        <v>765381</v>
      </c>
      <c r="K54" s="68">
        <f t="shared" si="1"/>
        <v>908838</v>
      </c>
      <c r="L54" s="68">
        <f t="shared" si="1"/>
        <v>819208</v>
      </c>
      <c r="M54" s="68">
        <f t="shared" si="1"/>
        <v>5203446</v>
      </c>
      <c r="N54" s="25"/>
      <c r="P54" s="93"/>
      <c r="Q54" s="93"/>
    </row>
    <row r="55" spans="1:17" ht="6" customHeight="1" thickBot="1" x14ac:dyDescent="0.3">
      <c r="A55" s="5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5"/>
      <c r="Q55" s="93"/>
    </row>
    <row r="56" spans="1:17" ht="12" customHeight="1" x14ac:dyDescent="0.2">
      <c r="A56" s="5"/>
      <c r="B56" s="48" t="s">
        <v>196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5"/>
    </row>
    <row r="57" spans="1:17" ht="12" customHeight="1" x14ac:dyDescent="0.2">
      <c r="A57" s="5"/>
      <c r="B57" s="47" t="s">
        <v>65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5"/>
    </row>
    <row r="58" spans="1:17" ht="12" customHeight="1" x14ac:dyDescent="0.2">
      <c r="A58" s="5"/>
      <c r="B58" s="4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5"/>
    </row>
    <row r="59" spans="1:17" ht="12" customHeight="1" x14ac:dyDescent="0.2">
      <c r="A59" s="5"/>
      <c r="B59" s="4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5"/>
    </row>
    <row r="60" spans="1:17" ht="12" customHeight="1" x14ac:dyDescent="0.2">
      <c r="A60" s="5"/>
      <c r="B60" s="4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5"/>
    </row>
    <row r="61" spans="1:17" ht="6" customHeight="1" x14ac:dyDescent="0.25">
      <c r="A61" s="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5"/>
    </row>
    <row r="62" spans="1:17" ht="12" customHeight="1" x14ac:dyDescent="0.25">
      <c r="A62" s="5"/>
      <c r="B62" s="50"/>
      <c r="C62" s="28"/>
      <c r="D62" s="28"/>
      <c r="E62" s="28"/>
      <c r="F62" s="49"/>
      <c r="G62" s="49"/>
      <c r="H62" s="49"/>
      <c r="I62" s="49"/>
      <c r="J62" s="49"/>
      <c r="K62" s="49"/>
      <c r="L62" s="49"/>
      <c r="M62" s="49"/>
      <c r="N62" s="35"/>
    </row>
    <row r="63" spans="1:17" ht="12" customHeight="1" x14ac:dyDescent="0.25">
      <c r="A63" s="5"/>
      <c r="B63" s="50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5"/>
    </row>
    <row r="64" spans="1:17" ht="12" customHeight="1" x14ac:dyDescent="0.25">
      <c r="A64" s="5"/>
      <c r="B64" s="50"/>
      <c r="C64" s="5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5"/>
    </row>
    <row r="65" spans="1:14" ht="12" customHeight="1" x14ac:dyDescent="0.25">
      <c r="A65" s="5"/>
      <c r="B65" s="50"/>
      <c r="C65" s="51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5"/>
    </row>
    <row r="66" spans="1:14" ht="12" customHeight="1" x14ac:dyDescent="0.25">
      <c r="A66" s="5"/>
      <c r="B66" s="50"/>
      <c r="C66" s="5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5"/>
    </row>
    <row r="67" spans="1:14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5"/>
    </row>
    <row r="68" spans="1:14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5"/>
    </row>
    <row r="69" spans="1:14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5"/>
    </row>
    <row r="70" spans="1:14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5"/>
    </row>
    <row r="71" spans="1:14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5"/>
    </row>
    <row r="72" spans="1:14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5"/>
    </row>
    <row r="73" spans="1:14" ht="12" customHeight="1" x14ac:dyDescent="0.25">
      <c r="A73" s="5"/>
      <c r="B73" s="50"/>
      <c r="C73" s="51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5"/>
    </row>
    <row r="74" spans="1:14" ht="12" customHeight="1" x14ac:dyDescent="0.25">
      <c r="A74" s="5"/>
      <c r="B74" s="50"/>
      <c r="C74" s="52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5"/>
    </row>
    <row r="75" spans="1:14" ht="12" customHeight="1" x14ac:dyDescent="0.25">
      <c r="A75" s="5"/>
      <c r="B75" s="50"/>
      <c r="C75" s="52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5"/>
    </row>
    <row r="76" spans="1:14" ht="12.95" customHeight="1" x14ac:dyDescent="0.25">
      <c r="A76" s="5"/>
      <c r="B76" s="50"/>
      <c r="C76" s="51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5"/>
    </row>
    <row r="77" spans="1:14" ht="12.95" customHeight="1" x14ac:dyDescent="0.25">
      <c r="A77" s="5"/>
      <c r="B77" s="50"/>
      <c r="C77" s="51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5"/>
    </row>
    <row r="207" spans="6:17" x14ac:dyDescent="0.25"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</row>
    <row r="208" spans="6:17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</row>
    <row r="209" spans="5:20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</row>
    <row r="210" spans="5:20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</row>
    <row r="211" spans="5:20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</row>
    <row r="212" spans="5:20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</row>
    <row r="213" spans="5:20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</row>
    <row r="214" spans="5:20" x14ac:dyDescent="0.25"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7"/>
    </row>
    <row r="215" spans="5:20" x14ac:dyDescent="0.25">
      <c r="E215" s="18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8"/>
      <c r="S215" s="18"/>
      <c r="T215" s="18"/>
    </row>
    <row r="216" spans="5:20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8"/>
      <c r="S216" s="18"/>
      <c r="T216" s="18"/>
    </row>
    <row r="217" spans="5:20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8"/>
      <c r="S217" s="18"/>
      <c r="T217" s="18"/>
    </row>
    <row r="218" spans="5:20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8"/>
      <c r="S218" s="18"/>
      <c r="T218" s="18"/>
    </row>
    <row r="219" spans="5:20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8"/>
      <c r="S219" s="18"/>
      <c r="T219" s="18"/>
    </row>
    <row r="220" spans="5:20" x14ac:dyDescent="0.25">
      <c r="E220" s="18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8"/>
      <c r="S220" s="18"/>
      <c r="T220" s="18"/>
    </row>
    <row r="221" spans="5:20" x14ac:dyDescent="0.25">
      <c r="E221" s="18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6"/>
      <c r="Q221" s="16"/>
      <c r="R221" s="18"/>
      <c r="S221" s="18"/>
      <c r="T221" s="18"/>
    </row>
    <row r="222" spans="5:20" x14ac:dyDescent="0.2">
      <c r="E222" s="18"/>
      <c r="F222" s="17"/>
      <c r="G222" s="53">
        <v>314585</v>
      </c>
      <c r="H222" s="53">
        <v>372586</v>
      </c>
      <c r="I222" s="53">
        <v>139342</v>
      </c>
      <c r="J222" s="53"/>
      <c r="K222" s="53"/>
      <c r="L222" s="53">
        <v>0</v>
      </c>
      <c r="M222" s="53">
        <f>SUM(G222:L222)</f>
        <v>826513</v>
      </c>
      <c r="N222" s="54"/>
      <c r="O222" s="17"/>
      <c r="P222" s="16"/>
      <c r="Q222" s="16"/>
      <c r="R222" s="18"/>
      <c r="S222" s="18"/>
      <c r="T222" s="18"/>
    </row>
    <row r="223" spans="5:20" x14ac:dyDescent="0.25">
      <c r="E223" s="18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6"/>
      <c r="Q223" s="16"/>
      <c r="R223" s="18"/>
      <c r="S223" s="18"/>
      <c r="T223" s="18"/>
    </row>
    <row r="224" spans="5:20" x14ac:dyDescent="0.25">
      <c r="E224" s="18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6"/>
      <c r="Q224" s="16"/>
      <c r="R224" s="18"/>
      <c r="S224" s="18"/>
      <c r="T224" s="18"/>
    </row>
    <row r="225" spans="5:20" x14ac:dyDescent="0.25">
      <c r="E225" s="18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8"/>
      <c r="S225" s="18"/>
      <c r="T225" s="18"/>
    </row>
    <row r="226" spans="5:20" x14ac:dyDescent="0.25">
      <c r="E226" s="18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8"/>
      <c r="S226" s="18"/>
      <c r="T226" s="18"/>
    </row>
    <row r="227" spans="5:20" x14ac:dyDescent="0.25">
      <c r="F227" s="16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6"/>
    </row>
    <row r="228" spans="5:20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6"/>
      <c r="S228" s="16"/>
    </row>
    <row r="229" spans="5:20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6"/>
      <c r="S229" s="16"/>
    </row>
    <row r="230" spans="5:20" x14ac:dyDescent="0.25">
      <c r="F230" s="16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6"/>
      <c r="S230" s="16"/>
    </row>
    <row r="231" spans="5:20" x14ac:dyDescent="0.25"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</row>
    <row r="232" spans="5:20" x14ac:dyDescent="0.25"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</sheetData>
  <conditionalFormatting sqref="F15:J15 F16:F18">
    <cfRule type="expression" dxfId="163" priority="45" stopIfTrue="1">
      <formula>F15=""</formula>
    </cfRule>
  </conditionalFormatting>
  <conditionalFormatting sqref="F14:L14">
    <cfRule type="expression" dxfId="162" priority="58" stopIfTrue="1">
      <formula>F14=""</formula>
    </cfRule>
  </conditionalFormatting>
  <conditionalFormatting sqref="F20:L24">
    <cfRule type="expression" dxfId="161" priority="10" stopIfTrue="1">
      <formula>F20=""</formula>
    </cfRule>
  </conditionalFormatting>
  <conditionalFormatting sqref="F26:L28">
    <cfRule type="expression" dxfId="160" priority="30" stopIfTrue="1">
      <formula>F26=""</formula>
    </cfRule>
  </conditionalFormatting>
  <conditionalFormatting sqref="F30:L35">
    <cfRule type="expression" dxfId="159" priority="9" stopIfTrue="1">
      <formula>F30=""</formula>
    </cfRule>
  </conditionalFormatting>
  <conditionalFormatting sqref="F37:L38">
    <cfRule type="expression" dxfId="158" priority="51" stopIfTrue="1">
      <formula>F37=""</formula>
    </cfRule>
  </conditionalFormatting>
  <conditionalFormatting sqref="F40:L41">
    <cfRule type="expression" dxfId="157" priority="21" stopIfTrue="1">
      <formula>F40=""</formula>
    </cfRule>
  </conditionalFormatting>
  <conditionalFormatting sqref="F43:L47">
    <cfRule type="expression" dxfId="156" priority="4" stopIfTrue="1">
      <formula>F43=""</formula>
    </cfRule>
  </conditionalFormatting>
  <conditionalFormatting sqref="F49:L51">
    <cfRule type="expression" dxfId="155" priority="39" stopIfTrue="1">
      <formula>F49=""</formula>
    </cfRule>
  </conditionalFormatting>
  <conditionalFormatting sqref="F53:L53">
    <cfRule type="expression" dxfId="154" priority="37" stopIfTrue="1">
      <formula>F53=""</formula>
    </cfRule>
  </conditionalFormatting>
  <conditionalFormatting sqref="F52:M52">
    <cfRule type="cellIs" dxfId="153" priority="1" stopIfTrue="1" operator="equal">
      <formula>""</formula>
    </cfRule>
    <cfRule type="cellIs" dxfId="152" priority="2" stopIfTrue="1" operator="equal">
      <formula>""" """</formula>
    </cfRule>
    <cfRule type="cellIs" dxfId="151" priority="3" stopIfTrue="1" operator="equal">
      <formula>""""""</formula>
    </cfRule>
  </conditionalFormatting>
  <conditionalFormatting sqref="G16:J16">
    <cfRule type="expression" dxfId="150" priority="5" stopIfTrue="1">
      <formula>G16=""</formula>
    </cfRule>
  </conditionalFormatting>
  <conditionalFormatting sqref="G17:L18">
    <cfRule type="expression" dxfId="149" priority="11" stopIfTrue="1">
      <formula>G17=""</formula>
    </cfRule>
  </conditionalFormatting>
  <conditionalFormatting sqref="K15:L16">
    <cfRule type="expression" dxfId="148" priority="24" stopIfTrue="1">
      <formula>K15=""</formula>
    </cfRule>
  </conditionalFormatting>
  <pageMargins left="0" right="0.15748031496062992" top="0" bottom="0.23622047244094491" header="0" footer="0.23622047244094491"/>
  <pageSetup paperSize="9" scale="85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21691-BCDF-4F26-8D3D-D20C3CCDC4E4}">
  <dimension ref="A1:T233"/>
  <sheetViews>
    <sheetView zoomScaleNormal="100" workbookViewId="0">
      <pane xSplit="1" ySplit="12" topLeftCell="B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6" width="11.140625" style="7" customWidth="1"/>
    <col min="7" max="7" width="8.7109375" style="7" customWidth="1"/>
    <col min="8" max="8" width="9.5703125" style="7" bestFit="1" customWidth="1"/>
    <col min="9" max="9" width="8.7109375" style="7" customWidth="1"/>
    <col min="10" max="10" width="11.5703125" style="7" bestFit="1" customWidth="1"/>
    <col min="11" max="11" width="9.7109375" style="7" bestFit="1" customWidth="1"/>
    <col min="12" max="12" width="9.5703125" style="7" bestFit="1" customWidth="1"/>
    <col min="13" max="13" width="8.7109375" style="7" customWidth="1"/>
    <col min="14" max="15" width="5.28515625" style="7" customWidth="1"/>
    <col min="16" max="16384" width="8.7109375" style="7"/>
  </cols>
  <sheetData>
    <row r="1" spans="1:18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P1" s="19"/>
      <c r="Q1" s="19"/>
    </row>
    <row r="2" spans="1:18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P2" s="19"/>
      <c r="Q2" s="19"/>
    </row>
    <row r="3" spans="1:18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P3" s="19"/>
      <c r="Q3" s="19"/>
    </row>
    <row r="4" spans="1:18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R4" s="18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9"/>
    </row>
    <row r="7" spans="1:18" ht="15.75" customHeight="1" x14ac:dyDescent="0.25">
      <c r="A7" s="5"/>
      <c r="B7" s="34" t="s">
        <v>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8" ht="15.75" customHeight="1" x14ac:dyDescent="0.25">
      <c r="A8" s="5"/>
      <c r="B8" s="55" t="s">
        <v>186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8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8" ht="18.75" customHeight="1" x14ac:dyDescent="0.25">
      <c r="A10" s="5"/>
      <c r="B10" s="37" t="s">
        <v>148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  <c r="N10" s="26"/>
    </row>
    <row r="11" spans="1:18" ht="6" customHeight="1" x14ac:dyDescent="0.25">
      <c r="A11" s="5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6"/>
    </row>
    <row r="12" spans="1:18" ht="34.5" customHeight="1" x14ac:dyDescent="0.25">
      <c r="A12" s="5"/>
      <c r="B12" s="74" t="s">
        <v>6</v>
      </c>
      <c r="C12" s="75"/>
      <c r="D12" s="75"/>
      <c r="E12" s="75"/>
      <c r="F12" s="76" t="s">
        <v>122</v>
      </c>
      <c r="G12" s="76" t="s">
        <v>123</v>
      </c>
      <c r="H12" s="76" t="s">
        <v>198</v>
      </c>
      <c r="I12" s="76" t="s">
        <v>124</v>
      </c>
      <c r="J12" s="76" t="s">
        <v>199</v>
      </c>
      <c r="K12" s="76" t="s">
        <v>125</v>
      </c>
      <c r="L12" s="76" t="s">
        <v>126</v>
      </c>
      <c r="M12" s="77" t="s">
        <v>9</v>
      </c>
      <c r="N12" s="27"/>
    </row>
    <row r="13" spans="1:18" ht="12.95" customHeight="1" x14ac:dyDescent="0.25">
      <c r="A13" s="5"/>
      <c r="B13" s="43" t="s">
        <v>10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24"/>
    </row>
    <row r="14" spans="1:18" ht="12.95" customHeight="1" x14ac:dyDescent="0.25">
      <c r="A14" s="5"/>
      <c r="B14" s="42" t="s">
        <v>11</v>
      </c>
      <c r="C14" s="42"/>
      <c r="D14" s="42"/>
      <c r="E14" s="42"/>
      <c r="F14" s="36">
        <v>0</v>
      </c>
      <c r="G14" s="36">
        <v>107</v>
      </c>
      <c r="H14" s="59">
        <v>23</v>
      </c>
      <c r="I14" s="59">
        <v>14</v>
      </c>
      <c r="J14" s="36">
        <v>16</v>
      </c>
      <c r="K14" s="36">
        <v>0</v>
      </c>
      <c r="L14" s="36">
        <v>3</v>
      </c>
      <c r="M14" s="100">
        <f>SUM(F14:L14)</f>
        <v>163</v>
      </c>
      <c r="N14" s="23"/>
    </row>
    <row r="15" spans="1:18" ht="12.95" customHeight="1" x14ac:dyDescent="0.25">
      <c r="A15" s="5"/>
      <c r="B15" s="42" t="s">
        <v>12</v>
      </c>
      <c r="C15" s="42"/>
      <c r="D15" s="42"/>
      <c r="E15" s="42"/>
      <c r="F15" s="36">
        <v>0</v>
      </c>
      <c r="G15" s="36">
        <v>55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100">
        <f>SUM(F15:L15)</f>
        <v>55</v>
      </c>
      <c r="N15" s="23"/>
    </row>
    <row r="16" spans="1:18" ht="12.95" customHeight="1" x14ac:dyDescent="0.25">
      <c r="A16" s="5"/>
      <c r="B16" s="42" t="s">
        <v>13</v>
      </c>
      <c r="C16" s="42"/>
      <c r="D16" s="42"/>
      <c r="E16" s="42"/>
      <c r="F16" s="36">
        <v>0</v>
      </c>
      <c r="G16" s="36">
        <v>1</v>
      </c>
      <c r="H16" s="36">
        <v>0</v>
      </c>
      <c r="I16" s="36">
        <v>1</v>
      </c>
      <c r="J16" s="36">
        <v>0</v>
      </c>
      <c r="K16" s="36">
        <v>0</v>
      </c>
      <c r="L16" s="36">
        <v>0</v>
      </c>
      <c r="M16" s="100">
        <f>SUM(F16:L16)</f>
        <v>2</v>
      </c>
      <c r="N16" s="23"/>
    </row>
    <row r="17" spans="1:14" ht="12.95" customHeight="1" x14ac:dyDescent="0.25">
      <c r="A17" s="5"/>
      <c r="B17" s="42" t="s">
        <v>15</v>
      </c>
      <c r="C17" s="42"/>
      <c r="D17" s="42"/>
      <c r="E17" s="42"/>
      <c r="F17" s="36">
        <v>0</v>
      </c>
      <c r="G17" s="59">
        <v>114</v>
      </c>
      <c r="H17" s="36">
        <v>2</v>
      </c>
      <c r="I17" s="59">
        <v>44</v>
      </c>
      <c r="J17" s="36">
        <v>0</v>
      </c>
      <c r="K17" s="36">
        <v>0</v>
      </c>
      <c r="L17" s="59">
        <v>2</v>
      </c>
      <c r="M17" s="100">
        <f>SUM(F17:L17)</f>
        <v>162</v>
      </c>
      <c r="N17" s="23"/>
    </row>
    <row r="18" spans="1:14" ht="12.95" customHeight="1" x14ac:dyDescent="0.25">
      <c r="A18" s="5"/>
      <c r="B18" s="42" t="s">
        <v>17</v>
      </c>
      <c r="C18" s="42"/>
      <c r="D18" s="42"/>
      <c r="E18" s="42"/>
      <c r="F18" s="36">
        <v>0</v>
      </c>
      <c r="G18" s="36">
        <v>132</v>
      </c>
      <c r="H18" s="36">
        <v>0</v>
      </c>
      <c r="I18" s="36">
        <v>2</v>
      </c>
      <c r="J18" s="36">
        <v>3</v>
      </c>
      <c r="K18" s="36">
        <v>0</v>
      </c>
      <c r="L18" s="36">
        <v>0</v>
      </c>
      <c r="M18" s="100">
        <f>SUM(F18:L18)</f>
        <v>137</v>
      </c>
      <c r="N18" s="23"/>
    </row>
    <row r="19" spans="1:14" ht="12.95" customHeight="1" x14ac:dyDescent="0.25">
      <c r="A19" s="5"/>
      <c r="B19" s="43" t="s">
        <v>19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24"/>
    </row>
    <row r="20" spans="1:14" ht="12.95" customHeight="1" x14ac:dyDescent="0.25">
      <c r="A20" s="5"/>
      <c r="B20" s="42" t="s">
        <v>20</v>
      </c>
      <c r="C20" s="42"/>
      <c r="D20" s="42"/>
      <c r="E20" s="42"/>
      <c r="F20" s="36">
        <v>2</v>
      </c>
      <c r="G20" s="36">
        <v>94</v>
      </c>
      <c r="H20" s="59">
        <v>10</v>
      </c>
      <c r="I20" s="36">
        <v>15</v>
      </c>
      <c r="J20" s="36">
        <v>0</v>
      </c>
      <c r="K20" s="36">
        <v>17</v>
      </c>
      <c r="L20" s="36">
        <v>2</v>
      </c>
      <c r="M20" s="100">
        <f>SUM(F20:L20)</f>
        <v>140</v>
      </c>
      <c r="N20" s="23"/>
    </row>
    <row r="21" spans="1:14" ht="12.95" customHeight="1" x14ac:dyDescent="0.25">
      <c r="A21" s="5"/>
      <c r="B21" s="42" t="s">
        <v>22</v>
      </c>
      <c r="C21" s="42"/>
      <c r="D21" s="42"/>
      <c r="E21" s="42"/>
      <c r="F21" s="36">
        <v>0</v>
      </c>
      <c r="G21" s="59">
        <v>52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100">
        <f>SUM(F21:L21)</f>
        <v>52</v>
      </c>
      <c r="N21" s="23"/>
    </row>
    <row r="22" spans="1:14" ht="12.95" customHeight="1" x14ac:dyDescent="0.25">
      <c r="A22" s="5"/>
      <c r="B22" s="42" t="s">
        <v>23</v>
      </c>
      <c r="C22" s="42"/>
      <c r="D22" s="42"/>
      <c r="E22" s="42"/>
      <c r="F22" s="36">
        <v>0</v>
      </c>
      <c r="G22" s="59">
        <v>637</v>
      </c>
      <c r="H22" s="36">
        <v>0</v>
      </c>
      <c r="I22" s="36">
        <v>2</v>
      </c>
      <c r="J22" s="36">
        <v>0</v>
      </c>
      <c r="K22" s="36">
        <v>0</v>
      </c>
      <c r="L22" s="36">
        <v>0</v>
      </c>
      <c r="M22" s="100">
        <f>SUM(F22:L22)</f>
        <v>639</v>
      </c>
      <c r="N22" s="23"/>
    </row>
    <row r="23" spans="1:14" ht="12.95" customHeight="1" x14ac:dyDescent="0.25">
      <c r="A23" s="5"/>
      <c r="B23" s="42" t="s">
        <v>24</v>
      </c>
      <c r="C23" s="42"/>
      <c r="D23" s="42"/>
      <c r="E23" s="42"/>
      <c r="F23" s="36">
        <v>0</v>
      </c>
      <c r="G23" s="36">
        <v>1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100">
        <f>SUM(F23:L23)</f>
        <v>1</v>
      </c>
      <c r="N23" s="23"/>
    </row>
    <row r="24" spans="1:14" ht="12.95" customHeight="1" x14ac:dyDescent="0.25">
      <c r="A24" s="5"/>
      <c r="B24" s="42" t="s">
        <v>26</v>
      </c>
      <c r="C24" s="42"/>
      <c r="D24" s="42"/>
      <c r="E24" s="42"/>
      <c r="F24" s="36">
        <v>0</v>
      </c>
      <c r="G24" s="36">
        <v>628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100">
        <f>SUM(F24:L24)</f>
        <v>628</v>
      </c>
      <c r="N24" s="23"/>
    </row>
    <row r="25" spans="1:14" ht="12.95" customHeight="1" x14ac:dyDescent="0.25">
      <c r="A25" s="5"/>
      <c r="B25" s="43" t="s">
        <v>28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24"/>
    </row>
    <row r="26" spans="1:14" ht="12.95" customHeight="1" x14ac:dyDescent="0.25">
      <c r="A26" s="5"/>
      <c r="B26" s="42" t="s">
        <v>29</v>
      </c>
      <c r="C26" s="42"/>
      <c r="D26" s="42"/>
      <c r="E26" s="42"/>
      <c r="F26" s="36">
        <v>1</v>
      </c>
      <c r="G26" s="59">
        <v>60</v>
      </c>
      <c r="H26" s="59">
        <v>35</v>
      </c>
      <c r="I26" s="59">
        <v>13</v>
      </c>
      <c r="J26" s="36">
        <v>2</v>
      </c>
      <c r="K26" s="59">
        <v>19</v>
      </c>
      <c r="L26" s="59">
        <v>3</v>
      </c>
      <c r="M26" s="100">
        <f>SUM(F26:L26)</f>
        <v>133</v>
      </c>
      <c r="N26" s="23"/>
    </row>
    <row r="27" spans="1:14" ht="12.95" customHeight="1" x14ac:dyDescent="0.25">
      <c r="A27" s="5"/>
      <c r="B27" s="42" t="s">
        <v>189</v>
      </c>
      <c r="C27" s="42"/>
      <c r="D27" s="42"/>
      <c r="E27" s="42"/>
      <c r="F27" s="36">
        <v>0</v>
      </c>
      <c r="G27" s="59">
        <v>90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100">
        <f>SUM(F27:L27)</f>
        <v>90</v>
      </c>
      <c r="N27" s="23"/>
    </row>
    <row r="28" spans="1:14" ht="12.95" customHeight="1" x14ac:dyDescent="0.25">
      <c r="A28" s="5"/>
      <c r="B28" s="42" t="s">
        <v>30</v>
      </c>
      <c r="C28" s="42"/>
      <c r="D28" s="42"/>
      <c r="E28" s="42"/>
      <c r="F28" s="36">
        <v>0</v>
      </c>
      <c r="G28" s="36">
        <v>1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100">
        <f>SUM(F28:L28)</f>
        <v>1</v>
      </c>
      <c r="N28" s="23"/>
    </row>
    <row r="29" spans="1:14" ht="12.95" customHeight="1" x14ac:dyDescent="0.25">
      <c r="A29" s="5"/>
      <c r="B29" s="43" t="s">
        <v>31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22"/>
    </row>
    <row r="30" spans="1:14" ht="12.95" customHeight="1" x14ac:dyDescent="0.25">
      <c r="A30" s="5"/>
      <c r="B30" s="42" t="s">
        <v>93</v>
      </c>
      <c r="C30" s="42"/>
      <c r="D30" s="42"/>
      <c r="E30" s="42"/>
      <c r="F30" s="36">
        <v>2</v>
      </c>
      <c r="G30" s="36">
        <v>4264</v>
      </c>
      <c r="H30" s="59">
        <v>51</v>
      </c>
      <c r="I30" s="59">
        <v>20</v>
      </c>
      <c r="J30" s="36">
        <v>13</v>
      </c>
      <c r="K30" s="59">
        <v>6</v>
      </c>
      <c r="L30" s="36">
        <v>19</v>
      </c>
      <c r="M30" s="100">
        <f t="shared" ref="M30:M35" si="0">SUM(F30:L30)</f>
        <v>4375</v>
      </c>
      <c r="N30" s="23"/>
    </row>
    <row r="31" spans="1:14" ht="12.95" customHeight="1" x14ac:dyDescent="0.25">
      <c r="A31" s="5"/>
      <c r="B31" s="42" t="s">
        <v>32</v>
      </c>
      <c r="C31" s="42"/>
      <c r="D31" s="42"/>
      <c r="E31" s="42"/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94">
        <f t="shared" si="0"/>
        <v>0</v>
      </c>
      <c r="N31" s="23"/>
    </row>
    <row r="32" spans="1:14" ht="12.95" customHeight="1" x14ac:dyDescent="0.25">
      <c r="A32" s="5"/>
      <c r="B32" s="42" t="s">
        <v>34</v>
      </c>
      <c r="C32" s="42"/>
      <c r="D32" s="42"/>
      <c r="E32" s="42"/>
      <c r="F32" s="36">
        <v>0</v>
      </c>
      <c r="G32" s="36">
        <v>1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94">
        <f t="shared" si="0"/>
        <v>1</v>
      </c>
      <c r="N32" s="23"/>
    </row>
    <row r="33" spans="1:14" ht="12.95" customHeight="1" x14ac:dyDescent="0.25">
      <c r="A33" s="5"/>
      <c r="B33" s="42" t="s">
        <v>36</v>
      </c>
      <c r="C33" s="42"/>
      <c r="D33" s="42"/>
      <c r="E33" s="42"/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1</v>
      </c>
      <c r="M33" s="100">
        <f t="shared" si="0"/>
        <v>1</v>
      </c>
      <c r="N33" s="23"/>
    </row>
    <row r="34" spans="1:14" ht="12.95" customHeight="1" x14ac:dyDescent="0.25">
      <c r="A34" s="5"/>
      <c r="B34" s="42" t="s">
        <v>37</v>
      </c>
      <c r="C34" s="42"/>
      <c r="D34" s="42"/>
      <c r="E34" s="42"/>
      <c r="F34" s="36">
        <v>0</v>
      </c>
      <c r="G34" s="36">
        <v>2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94">
        <f t="shared" si="0"/>
        <v>2</v>
      </c>
      <c r="N34" s="23"/>
    </row>
    <row r="35" spans="1:14" ht="12.95" customHeight="1" x14ac:dyDescent="0.25">
      <c r="A35" s="5"/>
      <c r="B35" s="42" t="s">
        <v>38</v>
      </c>
      <c r="C35" s="42"/>
      <c r="D35" s="42"/>
      <c r="E35" s="42"/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94">
        <f t="shared" si="0"/>
        <v>0</v>
      </c>
      <c r="N35" s="23"/>
    </row>
    <row r="36" spans="1:14" ht="12.95" customHeight="1" x14ac:dyDescent="0.25">
      <c r="A36" s="5"/>
      <c r="B36" s="43" t="s">
        <v>39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22"/>
    </row>
    <row r="37" spans="1:14" ht="12.95" customHeight="1" x14ac:dyDescent="0.25">
      <c r="A37" s="5"/>
      <c r="B37" s="42" t="s">
        <v>40</v>
      </c>
      <c r="C37" s="42"/>
      <c r="D37" s="42"/>
      <c r="E37" s="42"/>
      <c r="F37" s="36">
        <v>0</v>
      </c>
      <c r="G37" s="36">
        <v>3</v>
      </c>
      <c r="H37" s="36">
        <v>0</v>
      </c>
      <c r="I37" s="36">
        <v>2</v>
      </c>
      <c r="J37" s="36">
        <v>0</v>
      </c>
      <c r="K37" s="36">
        <v>0</v>
      </c>
      <c r="L37" s="36">
        <v>0</v>
      </c>
      <c r="M37" s="100">
        <f>SUM(F37:L37)</f>
        <v>5</v>
      </c>
      <c r="N37" s="23"/>
    </row>
    <row r="38" spans="1:14" ht="12.95" customHeight="1" x14ac:dyDescent="0.25">
      <c r="A38" s="5"/>
      <c r="B38" s="42" t="s">
        <v>42</v>
      </c>
      <c r="C38" s="42"/>
      <c r="D38" s="42"/>
      <c r="E38" s="42"/>
      <c r="F38" s="36">
        <v>0</v>
      </c>
      <c r="G38" s="36">
        <v>44</v>
      </c>
      <c r="H38" s="36">
        <v>0</v>
      </c>
      <c r="I38" s="59">
        <v>3</v>
      </c>
      <c r="J38" s="36">
        <v>0</v>
      </c>
      <c r="K38" s="36">
        <v>0</v>
      </c>
      <c r="L38" s="36">
        <v>0</v>
      </c>
      <c r="M38" s="100">
        <f>SUM(F38:L38)</f>
        <v>47</v>
      </c>
      <c r="N38" s="23"/>
    </row>
    <row r="39" spans="1:14" ht="12.95" customHeight="1" x14ac:dyDescent="0.25">
      <c r="A39" s="5"/>
      <c r="B39" s="43" t="s">
        <v>44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22"/>
    </row>
    <row r="40" spans="1:14" ht="12.95" customHeight="1" x14ac:dyDescent="0.25">
      <c r="A40" s="5"/>
      <c r="B40" s="42" t="s">
        <v>45</v>
      </c>
      <c r="C40" s="42"/>
      <c r="D40" s="42"/>
      <c r="E40" s="42"/>
      <c r="F40" s="36">
        <v>5</v>
      </c>
      <c r="G40" s="59">
        <v>222</v>
      </c>
      <c r="H40" s="59">
        <v>10</v>
      </c>
      <c r="I40" s="59">
        <v>47</v>
      </c>
      <c r="J40" s="36">
        <v>2</v>
      </c>
      <c r="K40" s="36">
        <v>0</v>
      </c>
      <c r="L40" s="59">
        <v>7</v>
      </c>
      <c r="M40" s="100">
        <f>SUM(F40:L40)</f>
        <v>293</v>
      </c>
      <c r="N40" s="23"/>
    </row>
    <row r="41" spans="1:14" ht="12.95" customHeight="1" x14ac:dyDescent="0.25">
      <c r="A41" s="5"/>
      <c r="B41" s="42" t="s">
        <v>47</v>
      </c>
      <c r="C41" s="42"/>
      <c r="D41" s="42"/>
      <c r="E41" s="42"/>
      <c r="F41" s="36">
        <v>0</v>
      </c>
      <c r="G41" s="59">
        <v>35</v>
      </c>
      <c r="H41" s="59">
        <v>3</v>
      </c>
      <c r="I41" s="59">
        <v>18</v>
      </c>
      <c r="J41" s="36">
        <v>0</v>
      </c>
      <c r="K41" s="36">
        <v>0</v>
      </c>
      <c r="L41" s="36">
        <v>0</v>
      </c>
      <c r="M41" s="100">
        <f>SUM(F41:L41)</f>
        <v>56</v>
      </c>
      <c r="N41" s="23"/>
    </row>
    <row r="42" spans="1:14" ht="12.95" customHeight="1" x14ac:dyDescent="0.25">
      <c r="A42" s="5"/>
      <c r="B42" s="43" t="s">
        <v>48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22"/>
    </row>
    <row r="43" spans="1:14" ht="12.95" customHeight="1" x14ac:dyDescent="0.25">
      <c r="A43" s="5"/>
      <c r="B43" s="42" t="s">
        <v>49</v>
      </c>
      <c r="C43" s="42"/>
      <c r="D43" s="42"/>
      <c r="E43" s="42"/>
      <c r="F43" s="36">
        <v>4</v>
      </c>
      <c r="G43" s="36">
        <v>425</v>
      </c>
      <c r="H43" s="59">
        <v>7</v>
      </c>
      <c r="I43" s="59">
        <v>33</v>
      </c>
      <c r="J43" s="36">
        <v>5</v>
      </c>
      <c r="K43" s="36">
        <v>0</v>
      </c>
      <c r="L43" s="59">
        <v>6</v>
      </c>
      <c r="M43" s="100">
        <f>SUM(F43:L43)</f>
        <v>480</v>
      </c>
      <c r="N43" s="23"/>
    </row>
    <row r="44" spans="1:14" ht="12.95" customHeight="1" x14ac:dyDescent="0.25">
      <c r="A44" s="5"/>
      <c r="B44" s="42" t="s">
        <v>51</v>
      </c>
      <c r="C44" s="42"/>
      <c r="D44" s="42"/>
      <c r="E44" s="42"/>
      <c r="F44" s="36">
        <v>0</v>
      </c>
      <c r="G44" s="36">
        <v>1</v>
      </c>
      <c r="H44" s="36">
        <v>0</v>
      </c>
      <c r="I44" s="36">
        <v>3</v>
      </c>
      <c r="J44" s="36">
        <v>0</v>
      </c>
      <c r="K44" s="36">
        <v>0</v>
      </c>
      <c r="L44" s="36">
        <v>0</v>
      </c>
      <c r="M44" s="94">
        <f>SUM(F44:L44)</f>
        <v>4</v>
      </c>
      <c r="N44" s="23"/>
    </row>
    <row r="45" spans="1:14" ht="12.95" customHeight="1" x14ac:dyDescent="0.25">
      <c r="A45" s="5"/>
      <c r="B45" s="42" t="s">
        <v>191</v>
      </c>
      <c r="C45" s="42"/>
      <c r="D45" s="42"/>
      <c r="E45" s="42"/>
      <c r="F45" s="36">
        <v>0</v>
      </c>
      <c r="G45" s="36">
        <v>125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94">
        <f>SUM(F45:L45)</f>
        <v>125</v>
      </c>
      <c r="N45" s="23"/>
    </row>
    <row r="46" spans="1:14" ht="12.95" customHeight="1" x14ac:dyDescent="0.25">
      <c r="A46" s="5"/>
      <c r="B46" s="42" t="s">
        <v>52</v>
      </c>
      <c r="C46" s="42"/>
      <c r="D46" s="42"/>
      <c r="E46" s="42"/>
      <c r="F46" s="36">
        <v>0</v>
      </c>
      <c r="G46" s="36">
        <v>105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94">
        <f>SUM(F46:L46)</f>
        <v>105</v>
      </c>
      <c r="N46" s="23"/>
    </row>
    <row r="47" spans="1:14" ht="12.95" customHeight="1" x14ac:dyDescent="0.25">
      <c r="A47" s="5"/>
      <c r="B47" s="42" t="s">
        <v>54</v>
      </c>
      <c r="C47" s="42"/>
      <c r="D47" s="42"/>
      <c r="E47" s="42"/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94">
        <f>SUM(F47:L47)</f>
        <v>0</v>
      </c>
      <c r="N47" s="23"/>
    </row>
    <row r="48" spans="1:14" ht="12.95" customHeight="1" x14ac:dyDescent="0.25">
      <c r="A48" s="5"/>
      <c r="B48" s="43" t="s">
        <v>55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</row>
    <row r="49" spans="1:14" ht="12.95" customHeight="1" x14ac:dyDescent="0.25">
      <c r="A49" s="5"/>
      <c r="B49" s="42" t="s">
        <v>56</v>
      </c>
      <c r="C49" s="42"/>
      <c r="D49" s="42"/>
      <c r="E49" s="42"/>
      <c r="F49" s="36">
        <v>2</v>
      </c>
      <c r="G49" s="59">
        <v>220</v>
      </c>
      <c r="H49" s="36">
        <v>3</v>
      </c>
      <c r="I49" s="59">
        <v>4</v>
      </c>
      <c r="J49" s="36">
        <v>1</v>
      </c>
      <c r="K49" s="36">
        <v>0</v>
      </c>
      <c r="L49" s="36">
        <v>1</v>
      </c>
      <c r="M49" s="100">
        <f>SUM(F49:L49)</f>
        <v>231</v>
      </c>
      <c r="N49" s="23"/>
    </row>
    <row r="50" spans="1:14" ht="12.95" customHeight="1" x14ac:dyDescent="0.25">
      <c r="A50" s="5"/>
      <c r="B50" s="42" t="s">
        <v>58</v>
      </c>
      <c r="C50" s="42"/>
      <c r="D50" s="42"/>
      <c r="E50" s="42"/>
      <c r="F50" s="36">
        <v>2</v>
      </c>
      <c r="G50" s="59">
        <v>25</v>
      </c>
      <c r="H50" s="36">
        <v>0</v>
      </c>
      <c r="I50" s="36">
        <v>5</v>
      </c>
      <c r="J50" s="36">
        <v>0</v>
      </c>
      <c r="K50" s="36">
        <v>26</v>
      </c>
      <c r="L50" s="36">
        <v>0</v>
      </c>
      <c r="M50" s="100">
        <f>SUM(F50:L50)</f>
        <v>58</v>
      </c>
      <c r="N50" s="23"/>
    </row>
    <row r="51" spans="1:14" ht="12.95" customHeight="1" x14ac:dyDescent="0.25">
      <c r="A51" s="5"/>
      <c r="B51" s="42" t="s">
        <v>60</v>
      </c>
      <c r="C51" s="42"/>
      <c r="D51" s="42"/>
      <c r="E51" s="42"/>
      <c r="F51" s="36">
        <v>0</v>
      </c>
      <c r="G51" s="36">
        <v>3</v>
      </c>
      <c r="H51" s="36">
        <v>0</v>
      </c>
      <c r="I51" s="59">
        <v>8</v>
      </c>
      <c r="J51" s="36">
        <v>11</v>
      </c>
      <c r="K51" s="36">
        <v>0</v>
      </c>
      <c r="L51" s="59">
        <v>3</v>
      </c>
      <c r="M51" s="100">
        <f>SUM(F51:L51)</f>
        <v>25</v>
      </c>
      <c r="N51" s="23"/>
    </row>
    <row r="52" spans="1:14" ht="12.95" customHeight="1" x14ac:dyDescent="0.25">
      <c r="A52" s="5"/>
      <c r="B52" s="42" t="s">
        <v>61</v>
      </c>
      <c r="C52" s="42"/>
      <c r="D52" s="42"/>
      <c r="E52" s="42"/>
      <c r="F52" s="36" t="s">
        <v>92</v>
      </c>
      <c r="G52" s="36" t="s">
        <v>92</v>
      </c>
      <c r="H52" s="36" t="s">
        <v>92</v>
      </c>
      <c r="I52" s="36" t="s">
        <v>92</v>
      </c>
      <c r="J52" s="36" t="s">
        <v>92</v>
      </c>
      <c r="K52" s="36" t="s">
        <v>92</v>
      </c>
      <c r="L52" s="36" t="s">
        <v>92</v>
      </c>
      <c r="M52" s="95" t="s">
        <v>92</v>
      </c>
      <c r="N52" s="20"/>
    </row>
    <row r="53" spans="1:14" ht="12.95" customHeight="1" x14ac:dyDescent="0.25">
      <c r="A53" s="5"/>
      <c r="B53" s="42" t="s">
        <v>63</v>
      </c>
      <c r="C53" s="42"/>
      <c r="D53" s="42"/>
      <c r="E53" s="42"/>
      <c r="F53" s="36">
        <v>0</v>
      </c>
      <c r="G53" s="36">
        <v>10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100">
        <f>SUM(F53:L53)</f>
        <v>10</v>
      </c>
      <c r="N53" s="23"/>
    </row>
    <row r="54" spans="1:14" ht="12.95" customHeight="1" x14ac:dyDescent="0.25">
      <c r="A54" s="5"/>
      <c r="B54" s="43" t="s">
        <v>9</v>
      </c>
      <c r="C54" s="44"/>
      <c r="D54" s="44"/>
      <c r="E54" s="44"/>
      <c r="F54" s="68">
        <f>SUM(F14:F18,F20:F24,F26:F28,F30:F35,F37:F38,F40:F41,F43:F47,F49:F53)</f>
        <v>18</v>
      </c>
      <c r="G54" s="68">
        <f>SUM(G14:G18,G20:G24,G26:G28,G30:G35,G37:G38,G40:G41,G43:G47,G49:G53)</f>
        <v>7457</v>
      </c>
      <c r="H54" s="68">
        <f t="shared" ref="H54:L54" si="1">SUM(H14:H18,H20:H24,H26:H28,H30:H35,H37:H38,H40:H41,H43:H47,H49:H53)</f>
        <v>144</v>
      </c>
      <c r="I54" s="68">
        <f t="shared" si="1"/>
        <v>234</v>
      </c>
      <c r="J54" s="68">
        <f t="shared" si="1"/>
        <v>53</v>
      </c>
      <c r="K54" s="68">
        <f t="shared" si="1"/>
        <v>68</v>
      </c>
      <c r="L54" s="68">
        <f t="shared" si="1"/>
        <v>47</v>
      </c>
      <c r="M54" s="68">
        <f>SUM(M14:M18,M20:M24,M26:M28,M30:M35,M37:M38,M40:M41,M43:M47,M49:M53)</f>
        <v>8021</v>
      </c>
      <c r="N54" s="25"/>
    </row>
    <row r="55" spans="1:14" ht="6" customHeight="1" thickBot="1" x14ac:dyDescent="0.3">
      <c r="A55" s="5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5"/>
    </row>
    <row r="56" spans="1:14" ht="12" customHeight="1" x14ac:dyDescent="0.2">
      <c r="A56" s="5"/>
      <c r="B56" s="48" t="s">
        <v>195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5"/>
    </row>
    <row r="57" spans="1:14" ht="12" customHeight="1" x14ac:dyDescent="0.2">
      <c r="A57" s="5"/>
      <c r="B57" s="47" t="s">
        <v>65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5"/>
    </row>
    <row r="58" spans="1:14" ht="12" customHeight="1" x14ac:dyDescent="0.2">
      <c r="A58" s="5"/>
      <c r="B58" s="4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5"/>
    </row>
    <row r="59" spans="1:14" ht="12" customHeight="1" x14ac:dyDescent="0.2">
      <c r="A59" s="5"/>
      <c r="B59" s="4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5"/>
    </row>
    <row r="60" spans="1:14" ht="12" customHeight="1" x14ac:dyDescent="0.2">
      <c r="A60" s="5"/>
      <c r="B60" s="4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5"/>
    </row>
    <row r="61" spans="1:14" ht="6" customHeight="1" x14ac:dyDescent="0.25">
      <c r="A61" s="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5"/>
    </row>
    <row r="62" spans="1:14" ht="12" customHeight="1" x14ac:dyDescent="0.25">
      <c r="A62" s="5"/>
      <c r="B62" s="50"/>
      <c r="C62" s="28"/>
      <c r="D62" s="28"/>
      <c r="E62" s="28"/>
      <c r="F62" s="49"/>
      <c r="G62" s="49"/>
      <c r="H62" s="49"/>
      <c r="I62" s="49"/>
      <c r="J62" s="49"/>
      <c r="K62" s="49"/>
      <c r="L62" s="49"/>
      <c r="M62" s="49"/>
      <c r="N62" s="35"/>
    </row>
    <row r="63" spans="1:14" ht="12" customHeight="1" x14ac:dyDescent="0.25">
      <c r="A63" s="5"/>
      <c r="B63" s="50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5"/>
    </row>
    <row r="64" spans="1:14" ht="12" customHeight="1" x14ac:dyDescent="0.25">
      <c r="A64" s="5"/>
      <c r="B64" s="50"/>
      <c r="C64" s="50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5"/>
    </row>
    <row r="65" spans="1:14" ht="12" customHeight="1" x14ac:dyDescent="0.25">
      <c r="A65" s="5"/>
      <c r="B65" s="50"/>
      <c r="C65" s="51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5"/>
    </row>
    <row r="66" spans="1:14" ht="12" customHeight="1" x14ac:dyDescent="0.25">
      <c r="A66" s="5"/>
      <c r="B66" s="50"/>
      <c r="C66" s="5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5"/>
    </row>
    <row r="67" spans="1:14" ht="12" customHeight="1" x14ac:dyDescent="0.25">
      <c r="A67" s="5"/>
      <c r="B67" s="50"/>
      <c r="C67" s="50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5"/>
    </row>
    <row r="68" spans="1:14" ht="12" customHeight="1" x14ac:dyDescent="0.25">
      <c r="A68" s="5"/>
      <c r="B68" s="50"/>
      <c r="C68" s="50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5"/>
    </row>
    <row r="69" spans="1:14" ht="12" customHeight="1" x14ac:dyDescent="0.25">
      <c r="A69" s="5"/>
      <c r="B69" s="50"/>
      <c r="C69" s="50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5"/>
    </row>
    <row r="70" spans="1:14" ht="12" customHeight="1" x14ac:dyDescent="0.25">
      <c r="A70" s="5"/>
      <c r="B70" s="50"/>
      <c r="C70" s="50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5"/>
    </row>
    <row r="71" spans="1:14" ht="12" customHeight="1" x14ac:dyDescent="0.25">
      <c r="A71" s="5"/>
      <c r="B71" s="50"/>
      <c r="C71" s="50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5"/>
    </row>
    <row r="72" spans="1:14" ht="12" customHeight="1" x14ac:dyDescent="0.25">
      <c r="A72" s="5"/>
      <c r="B72" s="50"/>
      <c r="C72" s="5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5"/>
    </row>
    <row r="73" spans="1:14" ht="12" customHeight="1" x14ac:dyDescent="0.25">
      <c r="A73" s="5"/>
      <c r="B73" s="50"/>
      <c r="C73" s="51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5"/>
    </row>
    <row r="74" spans="1:14" ht="12" customHeight="1" x14ac:dyDescent="0.25">
      <c r="A74" s="5"/>
      <c r="B74" s="50"/>
      <c r="C74" s="52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5"/>
    </row>
    <row r="75" spans="1:14" ht="12" customHeight="1" x14ac:dyDescent="0.25">
      <c r="A75" s="5"/>
      <c r="B75" s="50"/>
      <c r="C75" s="52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5"/>
    </row>
    <row r="76" spans="1:14" ht="12.95" customHeight="1" x14ac:dyDescent="0.25">
      <c r="A76" s="5"/>
      <c r="B76" s="50"/>
      <c r="C76" s="51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5"/>
    </row>
    <row r="77" spans="1:14" ht="12.95" customHeight="1" x14ac:dyDescent="0.25">
      <c r="A77" s="5"/>
      <c r="B77" s="50"/>
      <c r="C77" s="51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5"/>
    </row>
    <row r="78" spans="1:14" ht="12.95" customHeight="1" x14ac:dyDescent="0.25">
      <c r="A78" s="5"/>
      <c r="B78" s="52"/>
      <c r="C78" s="51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5"/>
    </row>
    <row r="208" spans="6:17" x14ac:dyDescent="0.25"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</row>
    <row r="209" spans="5:20" x14ac:dyDescent="0.25"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</row>
    <row r="210" spans="5:20" x14ac:dyDescent="0.25"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</row>
    <row r="211" spans="5:20" x14ac:dyDescent="0.25"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</row>
    <row r="212" spans="5:20" x14ac:dyDescent="0.25"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</row>
    <row r="213" spans="5:20" x14ac:dyDescent="0.25"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</row>
    <row r="214" spans="5:20" x14ac:dyDescent="0.25"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</row>
    <row r="215" spans="5:20" x14ac:dyDescent="0.25"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7"/>
    </row>
    <row r="216" spans="5:20" x14ac:dyDescent="0.25">
      <c r="E216" s="18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8"/>
      <c r="S216" s="18"/>
      <c r="T216" s="18"/>
    </row>
    <row r="217" spans="5:20" x14ac:dyDescent="0.25">
      <c r="E217" s="18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8"/>
      <c r="S217" s="18"/>
      <c r="T217" s="18"/>
    </row>
    <row r="218" spans="5:20" x14ac:dyDescent="0.25">
      <c r="E218" s="18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8"/>
      <c r="S218" s="18"/>
      <c r="T218" s="18"/>
    </row>
    <row r="219" spans="5:20" x14ac:dyDescent="0.25">
      <c r="E219" s="18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8"/>
      <c r="S219" s="18"/>
      <c r="T219" s="18"/>
    </row>
    <row r="220" spans="5:20" x14ac:dyDescent="0.25">
      <c r="E220" s="18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8"/>
      <c r="S220" s="18"/>
      <c r="T220" s="18"/>
    </row>
    <row r="221" spans="5:20" x14ac:dyDescent="0.25">
      <c r="E221" s="18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8"/>
      <c r="S221" s="18"/>
      <c r="T221" s="18"/>
    </row>
    <row r="222" spans="5:20" x14ac:dyDescent="0.25">
      <c r="E222" s="18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6"/>
      <c r="Q222" s="16"/>
      <c r="R222" s="18"/>
      <c r="S222" s="18"/>
      <c r="T222" s="18"/>
    </row>
    <row r="223" spans="5:20" x14ac:dyDescent="0.2">
      <c r="E223" s="18"/>
      <c r="F223" s="17"/>
      <c r="G223" s="53">
        <v>314585</v>
      </c>
      <c r="H223" s="53">
        <v>372586</v>
      </c>
      <c r="I223" s="53">
        <v>139342</v>
      </c>
      <c r="J223" s="53"/>
      <c r="K223" s="53"/>
      <c r="L223" s="53">
        <v>0</v>
      </c>
      <c r="M223" s="53">
        <f>SUM(G223:L223)</f>
        <v>826513</v>
      </c>
      <c r="N223" s="54"/>
      <c r="O223" s="17"/>
      <c r="P223" s="16"/>
      <c r="Q223" s="16"/>
      <c r="R223" s="18"/>
      <c r="S223" s="18"/>
      <c r="T223" s="18"/>
    </row>
    <row r="224" spans="5:20" x14ac:dyDescent="0.25">
      <c r="E224" s="18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6"/>
      <c r="Q224" s="16"/>
      <c r="R224" s="18"/>
      <c r="S224" s="18"/>
      <c r="T224" s="18"/>
    </row>
    <row r="225" spans="5:20" x14ac:dyDescent="0.25">
      <c r="E225" s="18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6"/>
      <c r="Q225" s="16"/>
      <c r="R225" s="18"/>
      <c r="S225" s="18"/>
      <c r="T225" s="18"/>
    </row>
    <row r="226" spans="5:20" x14ac:dyDescent="0.25">
      <c r="E226" s="18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8"/>
      <c r="S226" s="18"/>
      <c r="T226" s="18"/>
    </row>
    <row r="227" spans="5:20" x14ac:dyDescent="0.25">
      <c r="E227" s="18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8"/>
      <c r="S227" s="18"/>
      <c r="T227" s="18"/>
    </row>
    <row r="228" spans="5:20" x14ac:dyDescent="0.25">
      <c r="F228" s="1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6"/>
    </row>
    <row r="229" spans="5:20" x14ac:dyDescent="0.25">
      <c r="F229" s="16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6"/>
      <c r="S229" s="16"/>
    </row>
    <row r="230" spans="5:20" x14ac:dyDescent="0.25">
      <c r="F230" s="16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6"/>
      <c r="S230" s="16"/>
    </row>
    <row r="231" spans="5:20" x14ac:dyDescent="0.25">
      <c r="F231" s="16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6"/>
      <c r="S231" s="16"/>
    </row>
    <row r="232" spans="5:20" x14ac:dyDescent="0.25"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5:20" x14ac:dyDescent="0.25"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</row>
  </sheetData>
  <conditionalFormatting sqref="F20:G24">
    <cfRule type="expression" dxfId="147" priority="93" stopIfTrue="1">
      <formula>F20=""</formula>
    </cfRule>
  </conditionalFormatting>
  <conditionalFormatting sqref="F14:L18">
    <cfRule type="expression" dxfId="146" priority="24" stopIfTrue="1">
      <formula>F14=""</formula>
    </cfRule>
  </conditionalFormatting>
  <conditionalFormatting sqref="F26:L28">
    <cfRule type="expression" dxfId="145" priority="6" stopIfTrue="1">
      <formula>F26=""</formula>
    </cfRule>
  </conditionalFormatting>
  <conditionalFormatting sqref="F30:L33">
    <cfRule type="expression" dxfId="144" priority="20" stopIfTrue="1">
      <formula>F30=""</formula>
    </cfRule>
  </conditionalFormatting>
  <conditionalFormatting sqref="F37:L38">
    <cfRule type="expression" dxfId="143" priority="4" stopIfTrue="1">
      <formula>F37=""</formula>
    </cfRule>
  </conditionalFormatting>
  <conditionalFormatting sqref="F40:L41">
    <cfRule type="expression" dxfId="142" priority="50" stopIfTrue="1">
      <formula>F40=""</formula>
    </cfRule>
  </conditionalFormatting>
  <conditionalFormatting sqref="F43:L43">
    <cfRule type="expression" dxfId="141" priority="35" stopIfTrue="1">
      <formula>F43=""</formula>
    </cfRule>
  </conditionalFormatting>
  <conditionalFormatting sqref="F49:L51">
    <cfRule type="expression" dxfId="140" priority="25" stopIfTrue="1">
      <formula>F49=""</formula>
    </cfRule>
  </conditionalFormatting>
  <conditionalFormatting sqref="F53:L53">
    <cfRule type="expression" dxfId="139" priority="62" stopIfTrue="1">
      <formula>F53=""</formula>
    </cfRule>
  </conditionalFormatting>
  <conditionalFormatting sqref="F34:M35">
    <cfRule type="expression" dxfId="138" priority="15" stopIfTrue="1">
      <formula>F34=""</formula>
    </cfRule>
  </conditionalFormatting>
  <conditionalFormatting sqref="F44:M47">
    <cfRule type="expression" dxfId="137" priority="9" stopIfTrue="1">
      <formula>F44=""</formula>
    </cfRule>
  </conditionalFormatting>
  <conditionalFormatting sqref="F52:M52">
    <cfRule type="cellIs" dxfId="136" priority="1" stopIfTrue="1" operator="equal">
      <formula>""</formula>
    </cfRule>
    <cfRule type="cellIs" dxfId="135" priority="2" stopIfTrue="1" operator="equal">
      <formula>""" """</formula>
    </cfRule>
    <cfRule type="cellIs" dxfId="134" priority="3" stopIfTrue="1" operator="equal">
      <formula>""""""</formula>
    </cfRule>
  </conditionalFormatting>
  <conditionalFormatting sqref="G20:L20">
    <cfRule type="expression" dxfId="133" priority="8" stopIfTrue="1">
      <formula>G20=""</formula>
    </cfRule>
  </conditionalFormatting>
  <conditionalFormatting sqref="H21:L24">
    <cfRule type="expression" dxfId="132" priority="74" stopIfTrue="1">
      <formula>H21=""</formula>
    </cfRule>
  </conditionalFormatting>
  <conditionalFormatting sqref="M31:M32">
    <cfRule type="expression" dxfId="131" priority="72" stopIfTrue="1">
      <formula>M31=""</formula>
    </cfRule>
  </conditionalFormatting>
  <pageMargins left="0" right="0.15748031496062992" top="0" bottom="0.23622047244094491" header="0" footer="0.23622047244094491"/>
  <pageSetup paperSize="9" scale="81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M44:M45 M46:M47 M31:M32 M28:M30 M33:M35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25</vt:i4>
      </vt:variant>
    </vt:vector>
  </HeadingPairs>
  <TitlesOfParts>
    <vt:vector size="39" baseType="lpstr">
      <vt:lpstr>Portada</vt:lpstr>
      <vt:lpstr>Índice</vt:lpstr>
      <vt:lpstr>P3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P16-Anexo</vt:lpstr>
      <vt:lpstr>Índice!Área_de_impresión</vt:lpstr>
      <vt:lpstr>'P10'!Área_de_impresión</vt:lpstr>
      <vt:lpstr>'P11'!Área_de_impresión</vt:lpstr>
      <vt:lpstr>'P12'!Área_de_impresión</vt:lpstr>
      <vt:lpstr>'P13'!Área_de_impresión</vt:lpstr>
      <vt:lpstr>'P14'!Área_de_impresión</vt:lpstr>
      <vt:lpstr>'P16-Anexo'!Área_de_impresión</vt:lpstr>
      <vt:lpstr>'P3'!Área_de_impresión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'P10'!Títulos_a_imprimir</vt:lpstr>
      <vt:lpstr>'P11'!Títulos_a_imprimir</vt:lpstr>
      <vt:lpstr>'P12'!Títulos_a_imprimir</vt:lpstr>
      <vt:lpstr>'P13'!Títulos_a_imprimir</vt:lpstr>
      <vt:lpstr>'P14'!Títulos_a_imprimir</vt:lpstr>
      <vt:lpstr>'P3'!Títulos_a_imprimir</vt:lpstr>
      <vt:lpstr>'P5'!Títulos_a_imprimir</vt:lpstr>
      <vt:lpstr>'P6'!Títulos_a_imprimir</vt:lpstr>
      <vt:lpstr>'P7'!Títulos_a_imprimir</vt:lpstr>
      <vt:lpstr>'P8'!Títulos_a_imprimir</vt:lpstr>
      <vt:lpstr>'P9'!Títulos_a_imprimir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2024-06-26T08:10:07Z</dcterms:modified>
</cp:coreProperties>
</file>