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/>
  <xr:revisionPtr revIDLastSave="0" documentId="13_ncr:1_{19CE2BFC-8014-41EC-BDEF-6331235947C4}" xr6:coauthVersionLast="47" xr6:coauthVersionMax="47" xr10:uidLastSave="{00000000-0000-0000-0000-000000000000}"/>
  <bookViews>
    <workbookView xWindow="-23148" yWindow="-108" windowWidth="23256" windowHeight="12456" tabRatio="913" xr2:uid="{00000000-000D-0000-FFFF-FFFF00000000}"/>
  </bookViews>
  <sheets>
    <sheet name="Portada" sheetId="29" r:id="rId1"/>
    <sheet name="Índice tablas" sheetId="3" r:id="rId2"/>
    <sheet name="Índice gráficos" sheetId="8" r:id="rId3"/>
    <sheet name="P4" sheetId="4" r:id="rId4"/>
    <sheet name="P5" sheetId="9" r:id="rId5"/>
    <sheet name="P6" sheetId="10" r:id="rId6"/>
    <sheet name="P7" sheetId="11" r:id="rId7"/>
    <sheet name="P8" sheetId="12" r:id="rId8"/>
    <sheet name="P9" sheetId="13" r:id="rId9"/>
    <sheet name="P10" sheetId="14" r:id="rId10"/>
    <sheet name="P11" sheetId="15" r:id="rId11"/>
    <sheet name="P12" sheetId="16" r:id="rId12"/>
    <sheet name="P13" sheetId="17" r:id="rId13"/>
    <sheet name="P14" sheetId="2" r:id="rId14"/>
    <sheet name="P15" sheetId="19" r:id="rId15"/>
    <sheet name="P16" sheetId="20" r:id="rId16"/>
    <sheet name="P17" sheetId="22" r:id="rId17"/>
    <sheet name="P18" sheetId="21" r:id="rId18"/>
    <sheet name="P19" sheetId="23" r:id="rId19"/>
    <sheet name="P20" sheetId="24" r:id="rId20"/>
    <sheet name="P21" sheetId="25" r:id="rId21"/>
    <sheet name="P22" sheetId="26" r:id="rId22"/>
    <sheet name="P23" sheetId="27" r:id="rId23"/>
    <sheet name="P24" sheetId="28" r:id="rId24"/>
  </sheets>
  <definedNames>
    <definedName name="_xlnm.Print_Area" localSheetId="2">'Índice gráficos'!$A$1:$L$52</definedName>
    <definedName name="_xlnm.Print_Area" localSheetId="1">'Índice tablas'!$A$1:$M$51</definedName>
    <definedName name="_xlnm.Print_Area" localSheetId="9">'P10'!$A$1:$M$39</definedName>
    <definedName name="_xlnm.Print_Area" localSheetId="10">'P11'!$A$1:$P$39</definedName>
    <definedName name="_xlnm.Print_Area" localSheetId="11">'P12'!$A$1:$O$39</definedName>
    <definedName name="_xlnm.Print_Area" localSheetId="12">'P13'!$A$1:$M$38</definedName>
    <definedName name="_xlnm.Print_Area" localSheetId="13">'P14'!$A$1:$L$57</definedName>
    <definedName name="_xlnm.Print_Area" localSheetId="14">'P15'!$A$1:$N$40</definedName>
    <definedName name="_xlnm.Print_Area" localSheetId="15">'P16'!$A$1:$Q$39</definedName>
    <definedName name="_xlnm.Print_Area" localSheetId="16">'P17'!$A$1:$N$36</definedName>
    <definedName name="_xlnm.Print_Area" localSheetId="17">'P18'!$A$1:$O$39</definedName>
    <definedName name="_xlnm.Print_Area" localSheetId="18">'P19'!$A$1:$O$38</definedName>
    <definedName name="_xlnm.Print_Area" localSheetId="19">'P20'!$A$1:$N$39</definedName>
    <definedName name="_xlnm.Print_Area" localSheetId="20">'P21'!$A$1:$O$39</definedName>
    <definedName name="_xlnm.Print_Area" localSheetId="21">'P22'!$A$1:$O$39</definedName>
    <definedName name="_xlnm.Print_Area" localSheetId="22">'P23'!$A$1:$M$39</definedName>
    <definedName name="_xlnm.Print_Area" localSheetId="23">'P24'!$A$1:$M$38</definedName>
    <definedName name="_xlnm.Print_Area" localSheetId="3">'P4'!$A$1:$P$39</definedName>
    <definedName name="_xlnm.Print_Area" localSheetId="4">'P5'!$A$1:$O$39</definedName>
    <definedName name="_xlnm.Print_Area" localSheetId="5">'P6'!$A$1:$M$39</definedName>
    <definedName name="_xlnm.Print_Area" localSheetId="6">'P7'!$A$1:$M$39</definedName>
    <definedName name="_xlnm.Print_Area" localSheetId="7">'P8'!$A$1:$P$39</definedName>
    <definedName name="_xlnm.Print_Area" localSheetId="8">'P9'!$A$1:$O$39</definedName>
    <definedName name="_xlnm.Print_Area" localSheetId="0">Portada!$A$1:$K$57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9" i="25" l="1"/>
  <c r="N18" i="25"/>
  <c r="N17" i="25"/>
  <c r="N16" i="25"/>
  <c r="N15" i="25"/>
  <c r="N14" i="25"/>
  <c r="N13" i="25"/>
  <c r="N12" i="25"/>
  <c r="N20" i="26"/>
  <c r="M20" i="26"/>
  <c r="L20" i="26"/>
  <c r="K20" i="26"/>
  <c r="J20" i="26"/>
  <c r="I20" i="26"/>
  <c r="H20" i="26"/>
  <c r="G20" i="26"/>
  <c r="F20" i="26"/>
  <c r="E20" i="26"/>
  <c r="E22" i="23"/>
  <c r="N19" i="23"/>
  <c r="M19" i="23"/>
  <c r="L19" i="23"/>
  <c r="K19" i="23"/>
  <c r="J19" i="23"/>
  <c r="J22" i="23" s="1"/>
  <c r="I19" i="23"/>
  <c r="H19" i="23"/>
  <c r="G19" i="23"/>
  <c r="F19" i="23"/>
  <c r="E19" i="23"/>
  <c r="N13" i="23"/>
  <c r="M13" i="23"/>
  <c r="M22" i="23" s="1"/>
  <c r="L13" i="23"/>
  <c r="L22" i="23" s="1"/>
  <c r="K13" i="23"/>
  <c r="K22" i="23" s="1"/>
  <c r="J13" i="23"/>
  <c r="I13" i="23"/>
  <c r="H13" i="23"/>
  <c r="H22" i="23" s="1"/>
  <c r="G13" i="23"/>
  <c r="G22" i="23" s="1"/>
  <c r="F13" i="23"/>
  <c r="E13" i="23"/>
  <c r="N20" i="21"/>
  <c r="M20" i="21"/>
  <c r="L20" i="21"/>
  <c r="K20" i="21"/>
  <c r="J20" i="21"/>
  <c r="I20" i="21"/>
  <c r="H20" i="21"/>
  <c r="G20" i="21"/>
  <c r="F20" i="21"/>
  <c r="E20" i="21"/>
  <c r="N20" i="9"/>
  <c r="M20" i="9"/>
  <c r="L20" i="9"/>
  <c r="K20" i="9"/>
  <c r="J20" i="9"/>
  <c r="I20" i="9"/>
  <c r="H20" i="9"/>
  <c r="G20" i="9"/>
  <c r="F20" i="9"/>
  <c r="E20" i="9"/>
  <c r="N20" i="13"/>
  <c r="M20" i="13"/>
  <c r="L20" i="13"/>
  <c r="K20" i="13"/>
  <c r="J20" i="13"/>
  <c r="I20" i="13"/>
  <c r="H20" i="13"/>
  <c r="G20" i="13"/>
  <c r="F20" i="13"/>
  <c r="E20" i="13"/>
  <c r="N20" i="16"/>
  <c r="M20" i="16"/>
  <c r="L20" i="16"/>
  <c r="K20" i="16"/>
  <c r="J20" i="16"/>
  <c r="I20" i="16"/>
  <c r="H20" i="16"/>
  <c r="G20" i="16"/>
  <c r="F20" i="16"/>
  <c r="E20" i="16"/>
  <c r="M47" i="28"/>
  <c r="M46" i="28"/>
  <c r="AG47" i="28"/>
  <c r="AF47" i="28"/>
  <c r="AF46" i="28"/>
  <c r="AE47" i="28"/>
  <c r="AD46" i="28"/>
  <c r="AC47" i="28"/>
  <c r="AC46" i="28"/>
  <c r="AB47" i="28"/>
  <c r="AB46" i="28"/>
  <c r="AA47" i="28"/>
  <c r="Z47" i="28"/>
  <c r="Z46" i="28"/>
  <c r="Y47" i="28"/>
  <c r="X46" i="28"/>
  <c r="W47" i="28"/>
  <c r="U47" i="28"/>
  <c r="S47" i="28"/>
  <c r="S46" i="28"/>
  <c r="Q47" i="28"/>
  <c r="Q46" i="28"/>
  <c r="O47" i="28"/>
  <c r="O46" i="28"/>
  <c r="N47" i="28"/>
  <c r="N46" i="28"/>
  <c r="L47" i="28"/>
  <c r="L46" i="28"/>
  <c r="K47" i="28"/>
  <c r="J47" i="28"/>
  <c r="I47" i="28"/>
  <c r="H47" i="28"/>
  <c r="G47" i="28"/>
  <c r="K46" i="28"/>
  <c r="J46" i="28"/>
  <c r="I46" i="28"/>
  <c r="AH54" i="27"/>
  <c r="AH53" i="27"/>
  <c r="AG54" i="27"/>
  <c r="AG53" i="27"/>
  <c r="AF54" i="27"/>
  <c r="AF53" i="27"/>
  <c r="AE54" i="27"/>
  <c r="AE53" i="27"/>
  <c r="AD54" i="27"/>
  <c r="AD53" i="27"/>
  <c r="AC54" i="27"/>
  <c r="AC53" i="27"/>
  <c r="AB54" i="27"/>
  <c r="AB53" i="27"/>
  <c r="AA54" i="27"/>
  <c r="AA53" i="27"/>
  <c r="Z54" i="27"/>
  <c r="Z53" i="27"/>
  <c r="Y54" i="27"/>
  <c r="Y53" i="27"/>
  <c r="X54" i="27"/>
  <c r="X53" i="27"/>
  <c r="W54" i="27"/>
  <c r="W53" i="27"/>
  <c r="V54" i="27"/>
  <c r="V53" i="27"/>
  <c r="U54" i="27"/>
  <c r="U53" i="27"/>
  <c r="T54" i="27"/>
  <c r="T53" i="27"/>
  <c r="S54" i="27"/>
  <c r="S53" i="27"/>
  <c r="R54" i="27"/>
  <c r="R53" i="27"/>
  <c r="Q54" i="27"/>
  <c r="Q53" i="27"/>
  <c r="P54" i="27"/>
  <c r="P53" i="27"/>
  <c r="O54" i="27"/>
  <c r="O53" i="27"/>
  <c r="O13" i="23"/>
  <c r="O19" i="23"/>
  <c r="P12" i="15"/>
  <c r="P12" i="4"/>
  <c r="O20" i="26"/>
  <c r="O20" i="21"/>
  <c r="O20" i="16"/>
  <c r="O20" i="13"/>
  <c r="O20" i="9"/>
  <c r="P15" i="4"/>
  <c r="D20" i="4"/>
  <c r="M14" i="28"/>
  <c r="M15" i="28"/>
  <c r="M16" i="28"/>
  <c r="M17" i="28"/>
  <c r="M18" i="28"/>
  <c r="M19" i="28"/>
  <c r="M20" i="28"/>
  <c r="M13" i="28"/>
  <c r="F21" i="28"/>
  <c r="G21" i="28"/>
  <c r="H21" i="28"/>
  <c r="I21" i="28"/>
  <c r="J21" i="28"/>
  <c r="K21" i="28"/>
  <c r="L21" i="28"/>
  <c r="M14" i="27"/>
  <c r="M15" i="27"/>
  <c r="M16" i="27"/>
  <c r="M17" i="27"/>
  <c r="M18" i="27"/>
  <c r="M19" i="27"/>
  <c r="M20" i="27"/>
  <c r="M13" i="27"/>
  <c r="F21" i="27"/>
  <c r="G21" i="27"/>
  <c r="H21" i="27"/>
  <c r="I21" i="27"/>
  <c r="J21" i="27"/>
  <c r="K21" i="27"/>
  <c r="L21" i="27"/>
  <c r="E21" i="27"/>
  <c r="E20" i="25"/>
  <c r="F20" i="25"/>
  <c r="G20" i="25"/>
  <c r="H20" i="25"/>
  <c r="I20" i="25"/>
  <c r="J20" i="25"/>
  <c r="K20" i="25"/>
  <c r="L20" i="25"/>
  <c r="M20" i="25"/>
  <c r="N13" i="24"/>
  <c r="N14" i="24"/>
  <c r="N15" i="24"/>
  <c r="N16" i="24"/>
  <c r="N17" i="24"/>
  <c r="N18" i="24"/>
  <c r="N19" i="24"/>
  <c r="E20" i="24"/>
  <c r="F20" i="24"/>
  <c r="G20" i="24"/>
  <c r="H20" i="24"/>
  <c r="I20" i="24"/>
  <c r="J20" i="24"/>
  <c r="K20" i="24"/>
  <c r="L20" i="24"/>
  <c r="M20" i="24"/>
  <c r="N13" i="22"/>
  <c r="N14" i="22"/>
  <c r="N15" i="22"/>
  <c r="N16" i="22"/>
  <c r="N17" i="22"/>
  <c r="N18" i="22"/>
  <c r="N19" i="22"/>
  <c r="G20" i="22"/>
  <c r="H20" i="22"/>
  <c r="I20" i="22"/>
  <c r="J20" i="22"/>
  <c r="K20" i="22"/>
  <c r="L20" i="22"/>
  <c r="M20" i="22"/>
  <c r="P13" i="20"/>
  <c r="P14" i="20"/>
  <c r="P15" i="20"/>
  <c r="P16" i="20"/>
  <c r="P17" i="20"/>
  <c r="P18" i="20"/>
  <c r="P19" i="20"/>
  <c r="E20" i="20"/>
  <c r="F20" i="20"/>
  <c r="G20" i="20"/>
  <c r="H20" i="20"/>
  <c r="I20" i="20"/>
  <c r="J20" i="20"/>
  <c r="K20" i="20"/>
  <c r="L20" i="20"/>
  <c r="M20" i="20"/>
  <c r="N20" i="20"/>
  <c r="O20" i="20"/>
  <c r="L22" i="19"/>
  <c r="M22" i="19"/>
  <c r="N15" i="19"/>
  <c r="N16" i="19"/>
  <c r="N17" i="19"/>
  <c r="N18" i="19"/>
  <c r="N19" i="19"/>
  <c r="N20" i="19"/>
  <c r="N21" i="19"/>
  <c r="N14" i="19"/>
  <c r="I15" i="19"/>
  <c r="I16" i="19"/>
  <c r="I17" i="19"/>
  <c r="I18" i="19"/>
  <c r="I19" i="19"/>
  <c r="I20" i="19"/>
  <c r="I21" i="19"/>
  <c r="L15" i="2"/>
  <c r="K15" i="2"/>
  <c r="J15" i="2"/>
  <c r="J16" i="2"/>
  <c r="K16" i="2"/>
  <c r="L16" i="2"/>
  <c r="J17" i="2"/>
  <c r="K17" i="2"/>
  <c r="L17" i="2"/>
  <c r="J18" i="2"/>
  <c r="K18" i="2"/>
  <c r="L18" i="2"/>
  <c r="J19" i="2"/>
  <c r="K19" i="2"/>
  <c r="L19" i="2"/>
  <c r="J20" i="2"/>
  <c r="K20" i="2"/>
  <c r="L20" i="2"/>
  <c r="J21" i="2"/>
  <c r="K21" i="2"/>
  <c r="L21" i="2"/>
  <c r="G20" i="17"/>
  <c r="E45" i="17" s="1"/>
  <c r="H20" i="17"/>
  <c r="E43" i="17" s="1"/>
  <c r="I20" i="17"/>
  <c r="E44" i="17" s="1"/>
  <c r="J20" i="17"/>
  <c r="E46" i="17" s="1"/>
  <c r="K20" i="17"/>
  <c r="E47" i="17" s="1"/>
  <c r="F20" i="17"/>
  <c r="E42" i="17" s="1"/>
  <c r="L13" i="17"/>
  <c r="L14" i="17"/>
  <c r="L15" i="17"/>
  <c r="L16" i="17"/>
  <c r="L17" i="17"/>
  <c r="L18" i="17"/>
  <c r="L19" i="17"/>
  <c r="P13" i="15"/>
  <c r="P14" i="15"/>
  <c r="P15" i="15"/>
  <c r="P16" i="15"/>
  <c r="P17" i="15"/>
  <c r="P18" i="15"/>
  <c r="P19" i="15"/>
  <c r="E20" i="15"/>
  <c r="F20" i="15"/>
  <c r="G20" i="15"/>
  <c r="H20" i="15"/>
  <c r="I20" i="15"/>
  <c r="J20" i="15"/>
  <c r="K20" i="15"/>
  <c r="L20" i="15"/>
  <c r="M20" i="15"/>
  <c r="N20" i="15"/>
  <c r="O20" i="15"/>
  <c r="D20" i="15"/>
  <c r="L15" i="14"/>
  <c r="L16" i="14"/>
  <c r="L17" i="14"/>
  <c r="L18" i="14"/>
  <c r="L19" i="14"/>
  <c r="L20" i="14"/>
  <c r="L21" i="14"/>
  <c r="H15" i="14"/>
  <c r="H16" i="14"/>
  <c r="H17" i="14"/>
  <c r="H18" i="14"/>
  <c r="H19" i="14"/>
  <c r="H20" i="14"/>
  <c r="H21" i="14"/>
  <c r="P13" i="12"/>
  <c r="P14" i="12"/>
  <c r="P15" i="12"/>
  <c r="P16" i="12"/>
  <c r="P17" i="12"/>
  <c r="P18" i="12"/>
  <c r="P19" i="12"/>
  <c r="E20" i="12"/>
  <c r="F20" i="12"/>
  <c r="G20" i="12"/>
  <c r="H20" i="12"/>
  <c r="I20" i="12"/>
  <c r="J20" i="12"/>
  <c r="K20" i="12"/>
  <c r="L20" i="12"/>
  <c r="M20" i="12"/>
  <c r="N20" i="12"/>
  <c r="O20" i="12"/>
  <c r="P13" i="4"/>
  <c r="P14" i="4"/>
  <c r="P16" i="4"/>
  <c r="P17" i="4"/>
  <c r="P18" i="4"/>
  <c r="P19" i="4"/>
  <c r="E20" i="4"/>
  <c r="F20" i="4"/>
  <c r="G20" i="4"/>
  <c r="H20" i="4"/>
  <c r="I20" i="4"/>
  <c r="J20" i="4"/>
  <c r="K20" i="4"/>
  <c r="L20" i="4"/>
  <c r="M20" i="4"/>
  <c r="N20" i="4"/>
  <c r="O20" i="4"/>
  <c r="L21" i="11"/>
  <c r="L20" i="11"/>
  <c r="L19" i="11"/>
  <c r="L18" i="11"/>
  <c r="L17" i="11"/>
  <c r="L16" i="11"/>
  <c r="L15" i="11"/>
  <c r="L14" i="11"/>
  <c r="L21" i="10"/>
  <c r="L20" i="10"/>
  <c r="L19" i="10"/>
  <c r="L18" i="10"/>
  <c r="L17" i="10"/>
  <c r="L16" i="10"/>
  <c r="L15" i="10"/>
  <c r="L14" i="10"/>
  <c r="H21" i="10"/>
  <c r="H20" i="10"/>
  <c r="H19" i="10"/>
  <c r="H18" i="10"/>
  <c r="H17" i="10"/>
  <c r="H16" i="10"/>
  <c r="H15" i="10"/>
  <c r="H14" i="10"/>
  <c r="H21" i="11"/>
  <c r="H20" i="11"/>
  <c r="H19" i="11"/>
  <c r="H18" i="11"/>
  <c r="H17" i="11"/>
  <c r="H16" i="11"/>
  <c r="H15" i="11"/>
  <c r="H14" i="11"/>
  <c r="E21" i="28"/>
  <c r="C46" i="28"/>
  <c r="D46" i="28"/>
  <c r="E46" i="28"/>
  <c r="F46" i="28"/>
  <c r="G46" i="28"/>
  <c r="H46" i="28"/>
  <c r="P46" i="28"/>
  <c r="R46" i="28"/>
  <c r="T46" i="28"/>
  <c r="U46" i="28"/>
  <c r="V46" i="28"/>
  <c r="W46" i="28"/>
  <c r="Y46" i="28"/>
  <c r="AA46" i="28"/>
  <c r="AE46" i="28"/>
  <c r="AG46" i="28"/>
  <c r="AH46" i="28"/>
  <c r="C47" i="28"/>
  <c r="D47" i="28"/>
  <c r="E47" i="28"/>
  <c r="F47" i="28"/>
  <c r="P47" i="28"/>
  <c r="R47" i="28"/>
  <c r="T47" i="28"/>
  <c r="V47" i="28"/>
  <c r="X47" i="28"/>
  <c r="AD47" i="28"/>
  <c r="AH47" i="28"/>
  <c r="C53" i="27"/>
  <c r="D53" i="27"/>
  <c r="E53" i="27"/>
  <c r="F53" i="27"/>
  <c r="G53" i="27"/>
  <c r="H53" i="27"/>
  <c r="I53" i="27"/>
  <c r="J53" i="27"/>
  <c r="K53" i="27"/>
  <c r="L53" i="27"/>
  <c r="M53" i="27"/>
  <c r="N53" i="27"/>
  <c r="C54" i="27"/>
  <c r="D54" i="27"/>
  <c r="E54" i="27"/>
  <c r="F54" i="27"/>
  <c r="G54" i="27"/>
  <c r="H54" i="27"/>
  <c r="I54" i="27"/>
  <c r="J54" i="27"/>
  <c r="K54" i="27"/>
  <c r="L54" i="27"/>
  <c r="M54" i="27"/>
  <c r="N54" i="27"/>
  <c r="D20" i="25"/>
  <c r="N12" i="24"/>
  <c r="O12" i="25" s="1"/>
  <c r="D20" i="24"/>
  <c r="N12" i="22"/>
  <c r="F20" i="22"/>
  <c r="P12" i="20"/>
  <c r="D20" i="20"/>
  <c r="I14" i="19"/>
  <c r="F22" i="19"/>
  <c r="G22" i="19"/>
  <c r="H22" i="19"/>
  <c r="K22" i="19"/>
  <c r="J14" i="2"/>
  <c r="K14" i="2"/>
  <c r="L14" i="2"/>
  <c r="F22" i="2"/>
  <c r="G22" i="2"/>
  <c r="J22" i="2" s="1"/>
  <c r="H22" i="2"/>
  <c r="K22" i="2" s="1"/>
  <c r="I22" i="2"/>
  <c r="L12" i="17"/>
  <c r="H14" i="14"/>
  <c r="L14" i="14"/>
  <c r="F22" i="14"/>
  <c r="G22" i="14"/>
  <c r="J22" i="14"/>
  <c r="K22" i="14"/>
  <c r="P12" i="12"/>
  <c r="D20" i="12"/>
  <c r="F22" i="11"/>
  <c r="G22" i="11"/>
  <c r="J22" i="11"/>
  <c r="K22" i="11"/>
  <c r="F22" i="10"/>
  <c r="G22" i="10"/>
  <c r="J22" i="10"/>
  <c r="K22" i="10"/>
  <c r="O22" i="23" l="1"/>
  <c r="N22" i="19"/>
  <c r="O18" i="25"/>
  <c r="O17" i="25"/>
  <c r="O16" i="25"/>
  <c r="O15" i="25"/>
  <c r="M21" i="27"/>
  <c r="O14" i="25"/>
  <c r="O19" i="25"/>
  <c r="N20" i="25"/>
  <c r="O13" i="25"/>
  <c r="H22" i="14"/>
  <c r="M21" i="28"/>
  <c r="L22" i="2"/>
  <c r="L20" i="17"/>
  <c r="F42" i="17"/>
  <c r="P20" i="12"/>
  <c r="L22" i="11"/>
  <c r="L22" i="10"/>
  <c r="H22" i="11"/>
  <c r="H22" i="10"/>
  <c r="N22" i="23"/>
  <c r="F22" i="23"/>
  <c r="I22" i="23"/>
  <c r="N20" i="22"/>
  <c r="P20" i="20"/>
  <c r="I22" i="19"/>
  <c r="P20" i="15"/>
  <c r="L22" i="14"/>
  <c r="P20" i="4"/>
  <c r="F46" i="17"/>
  <c r="F47" i="17"/>
  <c r="F44" i="17"/>
  <c r="F43" i="17"/>
  <c r="F45" i="17"/>
  <c r="N20" i="24"/>
  <c r="O20" i="25" l="1"/>
</calcChain>
</file>

<file path=xl/sharedStrings.xml><?xml version="1.0" encoding="utf-8"?>
<sst xmlns="http://schemas.openxmlformats.org/spreadsheetml/2006/main" count="788" uniqueCount="211">
  <si>
    <t>SUMARIO</t>
  </si>
  <si>
    <t>TABLAS</t>
  </si>
  <si>
    <t>GRÁFICOS</t>
  </si>
  <si>
    <t>Pág. 4</t>
  </si>
  <si>
    <t>Estadística de la Red de Bibliotecas Públicas de Andalucía</t>
  </si>
  <si>
    <t>Bibliotecas provinciales de Andalucía</t>
  </si>
  <si>
    <t>Pág. 5</t>
  </si>
  <si>
    <t>Pág. 6</t>
  </si>
  <si>
    <t>Ene</t>
  </si>
  <si>
    <t>Total</t>
  </si>
  <si>
    <t>BPE-BP de Cádiz</t>
  </si>
  <si>
    <t>BPE-BP de Córdoba</t>
  </si>
  <si>
    <t>BPE-BP de Granada</t>
  </si>
  <si>
    <t>BPE-BP de Huelva</t>
  </si>
  <si>
    <t>BPE-BP de Jaén</t>
  </si>
  <si>
    <t>BPE-BP de Málaga</t>
  </si>
  <si>
    <t>BPE-BP 'Infanta Elena' de Sevilla</t>
  </si>
  <si>
    <t>BPE-BP 'Fco. Villaespesa' de Almería</t>
  </si>
  <si>
    <t>Hombres</t>
  </si>
  <si>
    <t>Mujeres</t>
  </si>
  <si>
    <t>Pág. 7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</si>
  <si>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</si>
  <si>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</si>
  <si>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</si>
  <si>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</si>
  <si>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</si>
  <si>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</si>
  <si>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</si>
  <si>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</si>
  <si>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</si>
  <si>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</si>
  <si>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</si>
  <si>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</si>
  <si>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</si>
  <si>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</si>
  <si>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</si>
  <si>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</si>
  <si>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</si>
  <si>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</si>
  <si>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</si>
  <si>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Adultos</t>
  </si>
  <si>
    <t>Infantil</t>
  </si>
  <si>
    <t>Pág. 8</t>
  </si>
  <si>
    <t>Por sexo</t>
  </si>
  <si>
    <t>Por grupos de edad</t>
  </si>
  <si>
    <t>Infantiles</t>
  </si>
  <si>
    <t>Pág. 9</t>
  </si>
  <si>
    <t>Pág. 10</t>
  </si>
  <si>
    <t>Pág. 11</t>
  </si>
  <si>
    <t>Libros</t>
  </si>
  <si>
    <t>Publicaciones periódicas</t>
  </si>
  <si>
    <t>Documentos videográficos</t>
  </si>
  <si>
    <t>Documentos sonoros</t>
  </si>
  <si>
    <t>Documentos electrónicos</t>
  </si>
  <si>
    <t>Otros documentos</t>
  </si>
  <si>
    <t>Pág. 12</t>
  </si>
  <si>
    <t>Préstamos</t>
  </si>
  <si>
    <t>Tipo de usuario…</t>
  </si>
  <si>
    <t>Préstamo por…</t>
  </si>
  <si>
    <t>Visitantes</t>
  </si>
  <si>
    <t>Prestatarios activos</t>
  </si>
  <si>
    <t>... cada 10 visitantes</t>
  </si>
  <si>
    <t>… usuario inscrito</t>
  </si>
  <si>
    <t>… prestatario activo</t>
  </si>
  <si>
    <t>Préstamos por cada 10 visitantes</t>
  </si>
  <si>
    <t>Préstamos por usuario inscrito</t>
  </si>
  <si>
    <t>Préstamos por prestatario activo</t>
  </si>
  <si>
    <t>Andaluzas</t>
  </si>
  <si>
    <t>Españolas</t>
  </si>
  <si>
    <t>Extranjeras</t>
  </si>
  <si>
    <t>Documentos prestados a bibliotecas…</t>
  </si>
  <si>
    <t>Documentos recibidos de bibliotecas…</t>
  </si>
  <si>
    <t>Pág. 13</t>
  </si>
  <si>
    <t>Pág. 14</t>
  </si>
  <si>
    <t>Pág. 15</t>
  </si>
  <si>
    <t>Pág. 16</t>
  </si>
  <si>
    <t>Visitas 
guiadas</t>
  </si>
  <si>
    <t>Cuentacuentos</t>
  </si>
  <si>
    <t>Club de lectura</t>
  </si>
  <si>
    <t>Presentaciones de libros</t>
  </si>
  <si>
    <t>Cursos y talleres</t>
  </si>
  <si>
    <t>Jornadas y congresos</t>
  </si>
  <si>
    <t>Exposiciones</t>
  </si>
  <si>
    <t>Proyecciones, repr. teatrales y otras act.</t>
  </si>
  <si>
    <t>Pág. 17</t>
  </si>
  <si>
    <t>·· Dato no disponible</t>
  </si>
  <si>
    <t>Pág. 18</t>
  </si>
  <si>
    <t>Manuscritos</t>
  </si>
  <si>
    <t>Documentos audiovisuales</t>
  </si>
  <si>
    <t>Diapositivas</t>
  </si>
  <si>
    <t>Microformas</t>
  </si>
  <si>
    <t>Documentos cartográficos</t>
  </si>
  <si>
    <t>Música impresa</t>
  </si>
  <si>
    <t>Documentos gráficos</t>
  </si>
  <si>
    <t>Pág. 19</t>
  </si>
  <si>
    <t>Pág. 20</t>
  </si>
  <si>
    <t>Pág. 21</t>
  </si>
  <si>
    <t>Personal bibliotecario profesional</t>
  </si>
  <si>
    <t>Auxiliares de biblioteca</t>
  </si>
  <si>
    <t>Personal especializado</t>
  </si>
  <si>
    <t>Otro personal</t>
  </si>
  <si>
    <t>Profesionales</t>
  </si>
  <si>
    <t>Auxiliares</t>
  </si>
  <si>
    <t>Especializados</t>
  </si>
  <si>
    <t>H</t>
  </si>
  <si>
    <t>M</t>
  </si>
  <si>
    <t>Completo</t>
  </si>
  <si>
    <t>Parcial</t>
  </si>
  <si>
    <t>C</t>
  </si>
  <si>
    <t>P</t>
  </si>
  <si>
    <t>Pág. 22</t>
  </si>
  <si>
    <t>Pág. 23</t>
  </si>
  <si>
    <t>Pág. 24</t>
  </si>
  <si>
    <t>TOTAL</t>
  </si>
  <si>
    <t>% Renovación</t>
  </si>
  <si>
    <r>
      <rPr>
        <b/>
        <sz val="9"/>
        <color indexed="8"/>
        <rFont val="Source Sans Pro"/>
        <family val="2"/>
      </rPr>
      <t xml:space="preserve">Personas usuarias inscritas: </t>
    </r>
    <r>
      <rPr>
        <sz val="9"/>
        <color indexed="8"/>
        <rFont val="Source Sans Pro"/>
        <family val="2"/>
      </rPr>
      <t xml:space="preserve">aquellas que tiene tarjeta de usuario de la biblioteca o de alguno de sus servicios o secciones, o que está dado de alta en la base de datos de usuarios de la biblioteca. 
</t>
    </r>
    <r>
      <rPr>
        <b/>
        <sz val="9"/>
        <color indexed="8"/>
        <rFont val="Source Sans Pro"/>
        <family val="2"/>
      </rPr>
      <t>Usuario adulto:</t>
    </r>
    <r>
      <rPr>
        <sz val="9"/>
        <color indexed="8"/>
        <rFont val="Source Sans Pro"/>
        <family val="2"/>
      </rPr>
      <t xml:space="preserve"> usuario que cuenta con 14 años o más al final del período de referencia.</t>
    </r>
  </si>
  <si>
    <r>
      <rPr>
        <b/>
        <sz val="9"/>
        <color indexed="8"/>
        <rFont val="Source Sans Pro"/>
        <family val="2"/>
      </rPr>
      <t xml:space="preserve">Otro personal: </t>
    </r>
    <r>
      <rPr>
        <sz val="9"/>
        <color indexed="8"/>
        <rFont val="Source Sans Pro"/>
        <family val="2"/>
      </rPr>
      <t>Becarios, voluntarios, personal subalterno, de limpieza, conserjería, vigilancia, de cafetería, etc.</t>
    </r>
  </si>
  <si>
    <r>
      <rPr>
        <b/>
        <sz val="9"/>
        <color indexed="8"/>
        <rFont val="Source Sans Pro"/>
        <family val="2"/>
      </rPr>
      <t>Prestatarios activos en el año:</t>
    </r>
    <r>
      <rPr>
        <sz val="9"/>
        <color indexed="8"/>
        <rFont val="Source Sans Pro"/>
        <family val="2"/>
      </rPr>
      <t xml:space="preserve"> usuarios que han hecho uso del servicio de préstamos en algún momento durante el año de referencia</t>
    </r>
  </si>
  <si>
    <t>BPE-BP 'Fco. Villaespesa' de Al</t>
  </si>
  <si>
    <t>BPE-BP 'Infanta Elena' de Sev</t>
  </si>
  <si>
    <t>PROVINCIA</t>
  </si>
  <si>
    <t>FONDOSB_LIBROS_TOT_TOTAL</t>
  </si>
  <si>
    <t>FONDOSB_MANUS_TOT_TOTAL</t>
  </si>
  <si>
    <t>FONDOSNB_TOT_SONOROS</t>
  </si>
  <si>
    <t>FONDOSNB_TOT_AUDIOVISUALES</t>
  </si>
  <si>
    <t>FONDOSNB_TOT_DIAPOSITIVAS</t>
  </si>
  <si>
    <t>FONDOSNB_TOT_ELECTRONICOS</t>
  </si>
  <si>
    <t>FONDOSNB_TOT_MICROFORMAS</t>
  </si>
  <si>
    <t>FONDOSNB_TOT_CARTOGRAFICOS</t>
  </si>
  <si>
    <t>FONDOSNB_TOT_MUSIMPRESA</t>
  </si>
  <si>
    <t>FONDOSNB_TOT_GRAFICOS</t>
  </si>
  <si>
    <t>Fuente: Consejería de Turismo, Cultura y Deporte.</t>
  </si>
  <si>
    <t>Año 2023</t>
  </si>
  <si>
    <t>Tabla 1.1. Nº visitantes. Distribución mensual. Año 2023</t>
  </si>
  <si>
    <t>Tabla 2.1. Personas usuarias inscritas por rangos de edad. Año 2023</t>
  </si>
  <si>
    <t>Tabla 2.2. Personas usuarias inscritas por sexo. Año 2023</t>
  </si>
  <si>
    <t>Tabla 2.3. Nuevas personas usuarias inscritas en el año. Distribución mensual. Año 2023</t>
  </si>
  <si>
    <t>Tabla 2.5. Prestatarios activos por sexo y grupos de edad. Año 2023</t>
  </si>
  <si>
    <t>Tabla 3.1. Préstamo a usuarios (particulares). Distribución mensual. Año 2023</t>
  </si>
  <si>
    <t>Tabla 3.3. Préstamo a usuarios (particulares) por tipo. Año 2023</t>
  </si>
  <si>
    <t>Tabla 3.4. Préstamos por tipo de usuario. Año 2023</t>
  </si>
  <si>
    <t>Tabla 3.5. Préstamo Interbibliotecario. Año 2023</t>
  </si>
  <si>
    <t>Tabla 4.1. Actividades culturales presenciales. Distribución mensual. Año 2023</t>
  </si>
  <si>
    <t>Tabla 4.2. Actividades culturales presenciales por tipo. Año 2023</t>
  </si>
  <si>
    <t>Tabla 5.1. Colección total por tipo de documento. Año 2023</t>
  </si>
  <si>
    <t>Tabla 5.2. Adquisiciones de la colección por tipo de documento. Año 2023</t>
  </si>
  <si>
    <t>Tabla 6.1. Personal por sexo y tipo. Año 2023</t>
  </si>
  <si>
    <t>Tabla 6.2. Personal por jornada y tipo. Año 2023</t>
  </si>
  <si>
    <t>Tabla 1.2. Evolución del número de visitantes. Período 2013 - 2023</t>
  </si>
  <si>
    <t>Tabla 2.4. Evolución del número de nuevas personas usuarias inscritas en el año. Período 2013 - 2023</t>
  </si>
  <si>
    <t>Tabla 3.2. Evolución del número de préstamos (a usuarios). Período 2013 - 2023</t>
  </si>
  <si>
    <t>Tabla 4.3. Evolución del número de actividades culturales presenciales. Período 2013 - 2023</t>
  </si>
  <si>
    <t>Tabla 4.4. Evolución del número de actividades culturales presenciales por tipo de actividad. Período 2013 - 2023</t>
  </si>
  <si>
    <t>Tabla 5.3. Evolución de la colección. Período 2013 - 2023</t>
  </si>
  <si>
    <t>Gráfico 1.3. Evolución del número de visitantes. Período 2013 - 2023</t>
  </si>
  <si>
    <t>Gráfico 2.7. Evolución de las nuevas personas usuarias inscritas en el año. Período 2013 - 2023</t>
  </si>
  <si>
    <t>Gráfico 3.3. Evolución de los préstamos a usuarios. Período 2013 - 2023</t>
  </si>
  <si>
    <t>Gráfico 4.4. Evolución de las actividades culturales presenciales. Período 2013 - 2023</t>
  </si>
  <si>
    <t>Gráfico 4.5. Evolución de las actividades culturales presenciales por tipo de actividad. Período 2013 - 2023</t>
  </si>
  <si>
    <t>Gráfico 5.5. Evolución de la Colección. Período 2013 - 2023</t>
  </si>
  <si>
    <t>Gráfico 1.1. Visitantes. Distribución provincial de visitas. Año 2023</t>
  </si>
  <si>
    <t>Gráfico 1.2. Visitantes. Evolución mensual. Año 2023</t>
  </si>
  <si>
    <t>Gráfico 2.5. Nuevos usuarios en el año. Distribución provincial. Año 2023</t>
  </si>
  <si>
    <t>Gráfico 2.6. Nuevos usuarios inscritos. Evolución mensual. Año 2023</t>
  </si>
  <si>
    <t>Gráfico 2.8. Distribución de los prestatarios activos por sexo. Año 2023</t>
  </si>
  <si>
    <t>Gráfico 2.9. Distribución de los prestatarios activos por grupos de edad. Año 2023</t>
  </si>
  <si>
    <t>Gráfico 3.1. Préstamos a usuarios. Distribución provincial. Año 2023</t>
  </si>
  <si>
    <t>Gráfico 3.2. Préstamos a usuarios. Evolución mensual. Año 2023</t>
  </si>
  <si>
    <t>Gráfico 3.4. Préstamos. Distribución por tipo de documento. Año 2023</t>
  </si>
  <si>
    <t>Gráfico 3.5. Número de préstamos por tipo de usuario. Año 2023</t>
  </si>
  <si>
    <t>Gráfico 3.6. Préstamo Interbibliotecario. Año 2023</t>
  </si>
  <si>
    <t>Gráfico 4.1. Actividades culturales presenciales. Distribución provincial. Año 2023</t>
  </si>
  <si>
    <t>Gráfico 4.2. Actividades culturales presenciales. Evolución mensual. Año 2023</t>
  </si>
  <si>
    <t>Gráfico 4.3. Actividades culturales presenciales. Distribución por tipo de actividad. Año 2023</t>
  </si>
  <si>
    <t>Gráfico 5.1. Colección total. Distribución provincial. Año 2023</t>
  </si>
  <si>
    <t>Gráfico 5.2. Colección por tipo de documento. Año 2023</t>
  </si>
  <si>
    <t>Gráfico 5.3. Adquisiciones. Distribución provincial. Año 2023</t>
  </si>
  <si>
    <t>Gráfico 5.4. Adquisiciones por tipo de documento. Año 2023</t>
  </si>
  <si>
    <t>Gráfico 6.1. Personal por sexo y tipo. Año 2023</t>
  </si>
  <si>
    <t>Gráfico 6.2. Personal por jornada y tipo. Año 2023</t>
  </si>
  <si>
    <r>
      <rPr>
        <b/>
        <sz val="10.5"/>
        <rFont val="Source Sans Pro"/>
        <family val="2"/>
      </rPr>
      <t>Gráfico 2.1.</t>
    </r>
    <r>
      <rPr>
        <sz val="10.5"/>
        <rFont val="Source Sans Pro"/>
        <family val="2"/>
      </rPr>
      <t xml:space="preserve"> Distribución de las personas usuarias inscritas a 31/12/2023 por rango de edad</t>
    </r>
  </si>
  <si>
    <t>Gráfico 2.2. Distribución de las nuevas altas de personas usuarias inscritas en 2023 por rango de edad</t>
  </si>
  <si>
    <t>Gráfico 2.3. Distribución de las personas usuarias inscritas a 31/12/2023 por sexo</t>
  </si>
  <si>
    <t>Gráfico 2.4. Distribución de las nuevas altas de personas usuarias inscritas en 2023 por sexo</t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</si>
  <si>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Bibliotecas provinciales de Andalucía. </t>
    </r>
    <r>
      <rPr>
        <b/>
        <sz val="10.5"/>
        <color indexed="17"/>
        <rFont val="Source Sans Pro"/>
        <family val="2"/>
      </rPr>
      <t>Año 2023</t>
    </r>
  </si>
  <si>
    <r>
      <rPr>
        <b/>
        <sz val="10.5"/>
        <rFont val="Source Sans Pro"/>
        <family val="2"/>
      </rPr>
      <t xml:space="preserve">Tabla 1.1. </t>
    </r>
    <r>
      <rPr>
        <sz val="10.5"/>
        <rFont val="Source Sans Pro"/>
        <family val="2"/>
      </rPr>
      <t>Nº visitantes. Distribución mensual.</t>
    </r>
    <r>
      <rPr>
        <b/>
        <sz val="10.5"/>
        <rFont val="Source Sans Pro"/>
        <family val="2"/>
      </rPr>
      <t xml:space="preserve"> Año 2023</t>
    </r>
  </si>
  <si>
    <r>
      <t xml:space="preserve">Tabla 1.2. </t>
    </r>
    <r>
      <rPr>
        <sz val="10.5"/>
        <rFont val="Source Sans Pro"/>
        <family val="2"/>
      </rPr>
      <t xml:space="preserve">Evolución del número de visitantes. </t>
    </r>
    <r>
      <rPr>
        <b/>
        <sz val="10.5"/>
        <rFont val="Source Sans Pro"/>
        <family val="2"/>
      </rPr>
      <t>Período 2013 - 2023</t>
    </r>
  </si>
  <si>
    <r>
      <t xml:space="preserve">Tabla 2.1. </t>
    </r>
    <r>
      <rPr>
        <sz val="10.5"/>
        <rFont val="Source Sans Pro"/>
        <family val="2"/>
      </rPr>
      <t xml:space="preserve">Personas usuarias inscritas por rangos de edad. </t>
    </r>
    <r>
      <rPr>
        <b/>
        <sz val="10.5"/>
        <rFont val="Source Sans Pro"/>
        <family val="2"/>
      </rPr>
      <t>Año 2023</t>
    </r>
  </si>
  <si>
    <t>Existentes a 31/12/2023</t>
  </si>
  <si>
    <t>Nuevas altas en 2023</t>
  </si>
  <si>
    <r>
      <t xml:space="preserve">Tabla 2.2. </t>
    </r>
    <r>
      <rPr>
        <sz val="10.5"/>
        <rFont val="Source Sans Pro"/>
        <family val="2"/>
      </rPr>
      <t xml:space="preserve">Personas usuarias inscritas por sexo. </t>
    </r>
    <r>
      <rPr>
        <b/>
        <sz val="10.5"/>
        <rFont val="Source Sans Pro"/>
        <family val="2"/>
      </rPr>
      <t>Año 2023</t>
    </r>
  </si>
  <si>
    <r>
      <t xml:space="preserve">Tabla 2.3. </t>
    </r>
    <r>
      <rPr>
        <sz val="10.5"/>
        <rFont val="Source Sans Pro"/>
        <family val="2"/>
      </rPr>
      <t xml:space="preserve">Nuevas personas usuarias inscritas en el año. Distribución mensual. </t>
    </r>
    <r>
      <rPr>
        <b/>
        <sz val="10.5"/>
        <rFont val="Source Sans Pro"/>
        <family val="2"/>
      </rPr>
      <t>Año 2023</t>
    </r>
  </si>
  <si>
    <r>
      <t xml:space="preserve">Tabla 2.4. </t>
    </r>
    <r>
      <rPr>
        <sz val="10.5"/>
        <rFont val="Source Sans Pro"/>
        <family val="2"/>
      </rPr>
      <t xml:space="preserve">Evolución del número de nuevas personas usuarias inscritas en el año.  </t>
    </r>
    <r>
      <rPr>
        <b/>
        <sz val="10.5"/>
        <rFont val="Source Sans Pro"/>
        <family val="2"/>
      </rPr>
      <t>Período 2013 - 2023</t>
    </r>
  </si>
  <si>
    <r>
      <t xml:space="preserve">Tabla 2.5. </t>
    </r>
    <r>
      <rPr>
        <sz val="10.5"/>
        <rFont val="Source Sans Pro"/>
        <family val="2"/>
      </rPr>
      <t xml:space="preserve">Prestatarios activos por sexo y grupos de edad. </t>
    </r>
    <r>
      <rPr>
        <b/>
        <sz val="10.5"/>
        <rFont val="Source Sans Pro"/>
        <family val="2"/>
      </rPr>
      <t>Año 2023</t>
    </r>
  </si>
  <si>
    <r>
      <t>Tabla 3.1.</t>
    </r>
    <r>
      <rPr>
        <sz val="10.5"/>
        <rFont val="Source Sans Pro"/>
        <family val="2"/>
      </rPr>
      <t xml:space="preserve"> Préstamo a usuarios (particulares). Distribución mensual.</t>
    </r>
    <r>
      <rPr>
        <b/>
        <sz val="10.5"/>
        <rFont val="Source Sans Pro"/>
        <family val="2"/>
      </rPr>
      <t xml:space="preserve"> Año 2023</t>
    </r>
  </si>
  <si>
    <r>
      <t>Tabla 3.2.</t>
    </r>
    <r>
      <rPr>
        <sz val="10.5"/>
        <rFont val="Source Sans Pro"/>
        <family val="2"/>
      </rPr>
      <t xml:space="preserve"> Evolución del número de préstamos (a usuarios). </t>
    </r>
    <r>
      <rPr>
        <b/>
        <sz val="10.5"/>
        <rFont val="Source Sans Pro"/>
        <family val="2"/>
      </rPr>
      <t>Período 2013 - 2023</t>
    </r>
  </si>
  <si>
    <r>
      <t xml:space="preserve">Tabla 3.3. </t>
    </r>
    <r>
      <rPr>
        <sz val="10.5"/>
        <rFont val="Source Sans Pro"/>
        <family val="2"/>
      </rPr>
      <t xml:space="preserve">Préstamo a usuarios (particulares) por tipo. </t>
    </r>
    <r>
      <rPr>
        <b/>
        <sz val="10.5"/>
        <rFont val="Source Sans Pro"/>
        <family val="2"/>
      </rPr>
      <t>Año 2023</t>
    </r>
  </si>
  <si>
    <r>
      <t xml:space="preserve">Tabla 3.4. </t>
    </r>
    <r>
      <rPr>
        <sz val="10.5"/>
        <rFont val="Source Sans Pro"/>
        <family val="2"/>
      </rPr>
      <t xml:space="preserve">Préstamos por tipo de usuario. </t>
    </r>
    <r>
      <rPr>
        <b/>
        <sz val="10.5"/>
        <rFont val="Source Sans Pro"/>
        <family val="2"/>
      </rPr>
      <t>Año 2023</t>
    </r>
  </si>
  <si>
    <t>Usuarios inscritos a 31/12/23</t>
  </si>
  <si>
    <r>
      <t xml:space="preserve">Tabla 3.5. </t>
    </r>
    <r>
      <rPr>
        <sz val="10.5"/>
        <rFont val="Source Sans Pro"/>
        <family val="2"/>
      </rPr>
      <t xml:space="preserve">Préstamo Interbibliotecario. </t>
    </r>
    <r>
      <rPr>
        <b/>
        <sz val="10.5"/>
        <rFont val="Source Sans Pro"/>
        <family val="2"/>
      </rPr>
      <t>Año 2023</t>
    </r>
  </si>
  <si>
    <r>
      <rPr>
        <b/>
        <sz val="10.5"/>
        <rFont val="Source Sans Pro"/>
        <family val="2"/>
      </rPr>
      <t xml:space="preserve">Tabla 4.1. </t>
    </r>
    <r>
      <rPr>
        <sz val="10.5"/>
        <rFont val="Source Sans Pro"/>
        <family val="2"/>
      </rPr>
      <t xml:space="preserve">Actividades culturales presenciales. Distribución mensual. </t>
    </r>
    <r>
      <rPr>
        <b/>
        <sz val="10.5"/>
        <rFont val="Source Sans Pro"/>
        <family val="2"/>
      </rPr>
      <t>Año 2023</t>
    </r>
  </si>
  <si>
    <r>
      <t>Tabla 4.2.</t>
    </r>
    <r>
      <rPr>
        <sz val="10.5"/>
        <rFont val="Source Sans Pro"/>
        <family val="2"/>
      </rPr>
      <t xml:space="preserve"> Actividades culturales presenciales por tipo. </t>
    </r>
    <r>
      <rPr>
        <b/>
        <sz val="10.5"/>
        <rFont val="Source Sans Pro"/>
        <family val="2"/>
      </rPr>
      <t>Año 2023</t>
    </r>
  </si>
  <si>
    <r>
      <t>Tabla 4.3.</t>
    </r>
    <r>
      <rPr>
        <sz val="10.5"/>
        <rFont val="Source Sans Pro"/>
        <family val="2"/>
      </rPr>
      <t xml:space="preserve"> Evolución del número de actividades culturales presenciales.</t>
    </r>
    <r>
      <rPr>
        <b/>
        <sz val="10.5"/>
        <rFont val="Source Sans Pro"/>
        <family val="2"/>
      </rPr>
      <t xml:space="preserve"> Período 2013 - 2023</t>
    </r>
  </si>
  <si>
    <r>
      <t>Tabla 4.4.</t>
    </r>
    <r>
      <rPr>
        <sz val="10.5"/>
        <rFont val="Source Sans Pro"/>
        <family val="2"/>
      </rPr>
      <t xml:space="preserve"> Evolución del número de actividades culturales presenciales por tipo de actividad.</t>
    </r>
    <r>
      <rPr>
        <b/>
        <sz val="10.5"/>
        <rFont val="Source Sans Pro"/>
        <family val="2"/>
      </rPr>
      <t xml:space="preserve"> Período 2013 - 2023</t>
    </r>
  </si>
  <si>
    <t>Animación a la lectura</t>
  </si>
  <si>
    <t>Otras actividades culturales</t>
  </si>
  <si>
    <r>
      <t xml:space="preserve">Tabla 5.1. </t>
    </r>
    <r>
      <rPr>
        <sz val="10.5"/>
        <rFont val="Source Sans Pro"/>
        <family val="2"/>
      </rPr>
      <t xml:space="preserve">Colección total por tipo de documento. </t>
    </r>
    <r>
      <rPr>
        <b/>
        <sz val="10.5"/>
        <rFont val="Source Sans Pro"/>
        <family val="2"/>
      </rPr>
      <t>Año 2023</t>
    </r>
  </si>
  <si>
    <r>
      <t xml:space="preserve">Tabla 5.2. </t>
    </r>
    <r>
      <rPr>
        <sz val="10.5"/>
        <rFont val="Source Sans Pro"/>
        <family val="2"/>
      </rPr>
      <t>Adquisiciones de la colección por tipo de documento.</t>
    </r>
    <r>
      <rPr>
        <b/>
        <sz val="10.5"/>
        <rFont val="Source Sans Pro"/>
        <family val="2"/>
      </rPr>
      <t xml:space="preserve"> Año 2023</t>
    </r>
  </si>
  <si>
    <r>
      <t>Tabla 5.3.</t>
    </r>
    <r>
      <rPr>
        <sz val="10.5"/>
        <rFont val="Source Sans Pro"/>
        <family val="2"/>
      </rPr>
      <t xml:space="preserve"> Evolución de la colección. </t>
    </r>
    <r>
      <rPr>
        <b/>
        <sz val="10.5"/>
        <rFont val="Source Sans Pro"/>
        <family val="2"/>
      </rPr>
      <t>Período 2013 - 2023</t>
    </r>
  </si>
  <si>
    <r>
      <t xml:space="preserve">Tabla 6.1. </t>
    </r>
    <r>
      <rPr>
        <sz val="10.5"/>
        <rFont val="Source Sans Pro"/>
        <family val="2"/>
      </rPr>
      <t>Personal por sexo y tipo.</t>
    </r>
    <r>
      <rPr>
        <b/>
        <sz val="10.5"/>
        <rFont val="Source Sans Pro"/>
        <family val="2"/>
      </rPr>
      <t xml:space="preserve"> Año 2023</t>
    </r>
  </si>
  <si>
    <r>
      <t xml:space="preserve">Tabla 6.2. </t>
    </r>
    <r>
      <rPr>
        <sz val="10.5"/>
        <rFont val="Source Sans Pro"/>
        <family val="2"/>
      </rPr>
      <t>Personal por jornada y tipo.</t>
    </r>
    <r>
      <rPr>
        <b/>
        <sz val="10.5"/>
        <rFont val="Source Sans Pro"/>
        <family val="2"/>
      </rPr>
      <t xml:space="preserve"> Año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</si>
</sst>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;\-#,##0;\-;&quot;··&quot;"/>
    <numFmt numFmtId="165" formatCode="0.0%"/>
    <numFmt numFmtId="166" formatCode="#,##0;\-#,##0;\-;"/>
    <numFmt numFmtId="167" formatCode="#,##0;;\-"/>
    <numFmt numFmtId="168" formatCode="0.0"/>
    <numFmt numFmtId="169" formatCode="#,##0.0"/>
    <numFmt numFmtId="170" formatCode="#,##0.0;\-#,##0.0;\-"/>
  </numFmts>
  <fonts count="4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b/>
      <sz val="10.5"/>
      <name val="Source Sans Pro"/>
      <family val="2"/>
    </font>
    <font>
      <sz val="10.5"/>
      <name val="Source Sans Pro"/>
      <family val="2"/>
    </font>
    <font>
      <b/>
      <sz val="10.5"/>
      <color indexed="17"/>
      <name val="Source Sans Pro"/>
      <family val="2"/>
    </font>
    <font>
      <sz val="10"/>
      <color indexed="8"/>
      <name val="Source Sans Pro"/>
      <family val="2"/>
    </font>
    <font>
      <sz val="10"/>
      <name val="Source Sans Pro"/>
      <family val="2"/>
    </font>
    <font>
      <b/>
      <sz val="10"/>
      <name val="Source Sans Pro"/>
      <family val="2"/>
    </font>
    <font>
      <b/>
      <sz val="10"/>
      <color indexed="8"/>
      <name val="Source Sans Pro"/>
      <family val="2"/>
    </font>
    <font>
      <sz val="9"/>
      <color indexed="8"/>
      <name val="Source Sans Pro"/>
      <family val="2"/>
    </font>
    <font>
      <b/>
      <sz val="10.5"/>
      <color indexed="60"/>
      <name val="Source Sans Pro"/>
      <family val="2"/>
    </font>
    <font>
      <b/>
      <sz val="9"/>
      <color indexed="8"/>
      <name val="Source Sans Pro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0.5"/>
      <color theme="1"/>
      <name val="Source Sans Pro"/>
      <family val="2"/>
    </font>
    <font>
      <sz val="14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u/>
      <sz val="10.5"/>
      <color theme="10"/>
      <name val="Source Sans Pro"/>
      <family val="2"/>
    </font>
    <font>
      <sz val="10.5"/>
      <color rgb="FFFF0000"/>
      <name val="Source Sans Pro"/>
      <family val="2"/>
    </font>
    <font>
      <b/>
      <sz val="10"/>
      <color theme="0" tint="-4.9989318521683403E-2"/>
      <name val="Source Sans Pro"/>
      <family val="2"/>
    </font>
    <font>
      <sz val="10.5"/>
      <color theme="0" tint="-0.499984740745262"/>
      <name val="Source Sans Pro"/>
      <family val="2"/>
    </font>
    <font>
      <sz val="10.5"/>
      <color theme="0"/>
      <name val="Source Sans Pro"/>
      <family val="2"/>
    </font>
    <font>
      <b/>
      <sz val="10.5"/>
      <color theme="0" tint="-4.9989318521683403E-2"/>
      <name val="Source Sans Pro"/>
      <family val="2"/>
    </font>
    <font>
      <sz val="9"/>
      <color theme="1"/>
      <name val="Source Sans Pro"/>
      <family val="2"/>
    </font>
    <font>
      <sz val="10.5"/>
      <color theme="0" tint="-4.9989318521683403E-2"/>
      <name val="Source Sans Pro"/>
      <family val="2"/>
    </font>
    <font>
      <b/>
      <sz val="10.5"/>
      <color rgb="FFEFF3E2"/>
      <name val="Source Sans Pro"/>
      <family val="2"/>
    </font>
    <font>
      <sz val="10"/>
      <color rgb="FFEFF3E2"/>
      <name val="Source Sans Pro"/>
      <family val="2"/>
    </font>
    <font>
      <sz val="10"/>
      <color theme="0" tint="-4.9989318521683403E-2"/>
      <name val="Source Sans Pro"/>
      <family val="2"/>
    </font>
    <font>
      <b/>
      <sz val="10.5"/>
      <color rgb="FFFF0000"/>
      <name val="Source Sans Pro"/>
      <family val="2"/>
    </font>
    <font>
      <b/>
      <sz val="10.5"/>
      <color theme="0" tint="-0.499984740745262"/>
      <name val="Source Sans Pro"/>
      <family val="2"/>
    </font>
    <font>
      <sz val="11"/>
      <color theme="0" tint="-0.499984740745262"/>
      <name val="NewsGotT"/>
    </font>
    <font>
      <sz val="9"/>
      <color rgb="FFEFF3E2"/>
      <name val="Source Sans Pro"/>
      <family val="2"/>
    </font>
    <font>
      <sz val="9"/>
      <color theme="0" tint="-4.9989318521683403E-2"/>
      <name val="Source Sans Pro"/>
      <family val="2"/>
    </font>
    <font>
      <sz val="10"/>
      <color theme="1"/>
      <name val="NewsGotT"/>
    </font>
    <font>
      <b/>
      <sz val="10.5"/>
      <color rgb="FF007A33"/>
      <name val="Source Sans Pro"/>
      <family val="2"/>
    </font>
    <font>
      <sz val="10.5"/>
      <color rgb="FF000000"/>
      <name val="Source Sans Pro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 tint="-0.499984740745262"/>
        <bgColor theme="0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rgb="FFDFE9DB"/>
        <bgColor indexed="8"/>
      </patternFill>
    </fill>
    <fill>
      <patternFill patternType="solid">
        <fgColor rgb="FFDFE9DB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8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rgb="FF36904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/>
      <top/>
      <bottom style="thin">
        <color theme="0"/>
      </bottom>
      <diagonal/>
    </border>
  </borders>
  <cellStyleXfs count="7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2" fillId="0" borderId="0"/>
    <xf numFmtId="9" fontId="16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66">
    <xf numFmtId="0" fontId="0" fillId="0" borderId="0" xfId="0"/>
    <xf numFmtId="0" fontId="0" fillId="5" borderId="0" xfId="0" applyFill="1"/>
    <xf numFmtId="0" fontId="0" fillId="6" borderId="0" xfId="0" applyFill="1"/>
    <xf numFmtId="0" fontId="0" fillId="5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18" fillId="5" borderId="0" xfId="0" applyFont="1" applyFill="1" applyAlignment="1">
      <alignment vertical="center"/>
    </xf>
    <xf numFmtId="0" fontId="19" fillId="5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20" fillId="5" borderId="0" xfId="0" applyFont="1" applyFill="1" applyAlignment="1">
      <alignment vertical="center"/>
    </xf>
    <xf numFmtId="0" fontId="21" fillId="5" borderId="0" xfId="0" applyFont="1" applyFill="1" applyAlignment="1">
      <alignment vertical="center"/>
    </xf>
    <xf numFmtId="0" fontId="20" fillId="6" borderId="0" xfId="0" applyFont="1" applyFill="1" applyAlignment="1">
      <alignment vertical="center"/>
    </xf>
    <xf numFmtId="0" fontId="19" fillId="5" borderId="0" xfId="0" applyFont="1" applyFill="1" applyAlignment="1">
      <alignment horizontal="left" vertical="center"/>
    </xf>
    <xf numFmtId="0" fontId="22" fillId="5" borderId="0" xfId="0" applyFont="1" applyFill="1" applyAlignment="1">
      <alignment horizontal="left" vertical="center"/>
    </xf>
    <xf numFmtId="0" fontId="22" fillId="5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0" fontId="7" fillId="5" borderId="0" xfId="0" applyFont="1" applyFill="1" applyAlignment="1">
      <alignment vertical="center"/>
    </xf>
    <xf numFmtId="0" fontId="23" fillId="5" borderId="0" xfId="1" applyFont="1" applyFill="1" applyBorder="1" applyAlignment="1" applyProtection="1">
      <alignment vertical="center"/>
    </xf>
    <xf numFmtId="0" fontId="24" fillId="5" borderId="0" xfId="0" applyFont="1" applyFill="1" applyAlignment="1">
      <alignment vertical="center"/>
    </xf>
    <xf numFmtId="0" fontId="19" fillId="7" borderId="0" xfId="0" applyFont="1" applyFill="1" applyAlignment="1">
      <alignment vertical="center"/>
    </xf>
    <xf numFmtId="0" fontId="23" fillId="5" borderId="0" xfId="1" applyFont="1" applyFill="1" applyBorder="1" applyAlignment="1" applyProtection="1">
      <alignment horizontal="right" vertical="center"/>
    </xf>
    <xf numFmtId="0" fontId="22" fillId="5" borderId="0" xfId="0" applyFont="1" applyFill="1" applyAlignment="1">
      <alignment vertical="center" wrapText="1"/>
    </xf>
    <xf numFmtId="0" fontId="25" fillId="8" borderId="0" xfId="3" applyFont="1" applyFill="1" applyAlignment="1">
      <alignment horizontal="left" vertical="center"/>
    </xf>
    <xf numFmtId="0" fontId="9" fillId="2" borderId="0" xfId="3" applyFont="1" applyFill="1"/>
    <xf numFmtId="167" fontId="11" fillId="9" borderId="0" xfId="0" applyNumberFormat="1" applyFont="1" applyFill="1" applyProtection="1">
      <protection locked="0"/>
    </xf>
    <xf numFmtId="0" fontId="12" fillId="2" borderId="3" xfId="3" applyFont="1" applyFill="1" applyBorder="1"/>
    <xf numFmtId="167" fontId="12" fillId="2" borderId="3" xfId="3" applyNumberFormat="1" applyFont="1" applyFill="1" applyBorder="1"/>
    <xf numFmtId="0" fontId="13" fillId="2" borderId="0" xfId="3" applyFont="1" applyFill="1"/>
    <xf numFmtId="166" fontId="13" fillId="2" borderId="0" xfId="3" applyNumberFormat="1" applyFont="1" applyFill="1" applyAlignment="1">
      <alignment horizontal="right"/>
    </xf>
    <xf numFmtId="0" fontId="26" fillId="6" borderId="0" xfId="0" applyFont="1" applyFill="1" applyAlignment="1">
      <alignment vertical="center"/>
    </xf>
    <xf numFmtId="0" fontId="27" fillId="6" borderId="0" xfId="0" applyFont="1" applyFill="1" applyAlignment="1">
      <alignment vertical="center"/>
    </xf>
    <xf numFmtId="0" fontId="14" fillId="9" borderId="0" xfId="0" applyFont="1" applyFill="1"/>
    <xf numFmtId="0" fontId="5" fillId="3" borderId="0" xfId="3" applyFont="1" applyFill="1" applyAlignment="1">
      <alignment horizontal="right"/>
    </xf>
    <xf numFmtId="0" fontId="19" fillId="9" borderId="0" xfId="0" applyFont="1" applyFill="1" applyProtection="1">
      <protection locked="0"/>
    </xf>
    <xf numFmtId="0" fontId="28" fillId="8" borderId="0" xfId="3" applyFont="1" applyFill="1" applyAlignment="1">
      <alignment horizontal="left" vertical="center"/>
    </xf>
    <xf numFmtId="0" fontId="28" fillId="8" borderId="0" xfId="3" applyFont="1" applyFill="1" applyAlignment="1">
      <alignment horizontal="right" vertical="center"/>
    </xf>
    <xf numFmtId="0" fontId="28" fillId="8" borderId="0" xfId="3" applyFont="1" applyFill="1" applyAlignment="1">
      <alignment horizontal="right" vertical="center" wrapText="1"/>
    </xf>
    <xf numFmtId="0" fontId="5" fillId="2" borderId="0" xfId="3" applyFont="1" applyFill="1"/>
    <xf numFmtId="3" fontId="7" fillId="3" borderId="0" xfId="0" applyNumberFormat="1" applyFont="1" applyFill="1"/>
    <xf numFmtId="167" fontId="6" fillId="9" borderId="0" xfId="0" applyNumberFormat="1" applyFont="1" applyFill="1" applyProtection="1">
      <protection locked="0"/>
    </xf>
    <xf numFmtId="0" fontId="4" fillId="2" borderId="3" xfId="3" applyFont="1" applyFill="1" applyBorder="1"/>
    <xf numFmtId="167" fontId="4" fillId="2" borderId="3" xfId="3" applyNumberFormat="1" applyFont="1" applyFill="1" applyBorder="1"/>
    <xf numFmtId="166" fontId="5" fillId="2" borderId="0" xfId="3" applyNumberFormat="1" applyFont="1" applyFill="1" applyAlignment="1">
      <alignment horizontal="right"/>
    </xf>
    <xf numFmtId="0" fontId="19" fillId="9" borderId="0" xfId="0" applyFont="1" applyFill="1"/>
    <xf numFmtId="164" fontId="19" fillId="5" borderId="0" xfId="0" applyNumberFormat="1" applyFont="1" applyFill="1" applyAlignment="1">
      <alignment vertical="center"/>
    </xf>
    <xf numFmtId="0" fontId="7" fillId="9" borderId="0" xfId="0" applyFont="1" applyFill="1" applyAlignment="1">
      <alignment vertical="center"/>
    </xf>
    <xf numFmtId="0" fontId="19" fillId="5" borderId="0" xfId="0" applyFont="1" applyFill="1" applyAlignment="1">
      <alignment horizontal="right" vertical="center"/>
    </xf>
    <xf numFmtId="167" fontId="5" fillId="2" borderId="0" xfId="3" applyNumberFormat="1" applyFont="1" applyFill="1"/>
    <xf numFmtId="167" fontId="7" fillId="3" borderId="0" xfId="0" applyNumberFormat="1" applyFont="1" applyFill="1"/>
    <xf numFmtId="167" fontId="7" fillId="9" borderId="0" xfId="0" applyNumberFormat="1" applyFont="1" applyFill="1"/>
    <xf numFmtId="167" fontId="19" fillId="9" borderId="0" xfId="0" applyNumberFormat="1" applyFont="1" applyFill="1"/>
    <xf numFmtId="0" fontId="28" fillId="10" borderId="0" xfId="3" applyFont="1" applyFill="1" applyAlignment="1">
      <alignment horizontal="right" vertical="center" wrapText="1"/>
    </xf>
    <xf numFmtId="0" fontId="29" fillId="9" borderId="0" xfId="0" applyFont="1" applyFill="1"/>
    <xf numFmtId="0" fontId="24" fillId="6" borderId="0" xfId="0" applyFont="1" applyFill="1" applyAlignment="1">
      <alignment vertical="center"/>
    </xf>
    <xf numFmtId="0" fontId="26" fillId="7" borderId="0" xfId="0" applyFont="1" applyFill="1" applyAlignment="1">
      <alignment vertical="center"/>
    </xf>
    <xf numFmtId="0" fontId="27" fillId="7" borderId="0" xfId="0" applyFont="1" applyFill="1" applyAlignment="1">
      <alignment vertical="center"/>
    </xf>
    <xf numFmtId="165" fontId="26" fillId="7" borderId="0" xfId="5" applyNumberFormat="1" applyFont="1" applyFill="1" applyBorder="1" applyAlignment="1">
      <alignment vertical="center"/>
    </xf>
    <xf numFmtId="0" fontId="30" fillId="10" borderId="4" xfId="3" applyFont="1" applyFill="1" applyBorder="1" applyAlignment="1">
      <alignment horizontal="right" vertical="center" wrapText="1"/>
    </xf>
    <xf numFmtId="0" fontId="30" fillId="10" borderId="0" xfId="3" applyFont="1" applyFill="1" applyAlignment="1">
      <alignment horizontal="right" vertical="center" wrapText="1"/>
    </xf>
    <xf numFmtId="0" fontId="30" fillId="10" borderId="5" xfId="3" applyFont="1" applyFill="1" applyBorder="1" applyAlignment="1">
      <alignment horizontal="right" vertical="center" wrapText="1"/>
    </xf>
    <xf numFmtId="166" fontId="6" fillId="3" borderId="0" xfId="0" applyNumberFormat="1" applyFont="1" applyFill="1"/>
    <xf numFmtId="169" fontId="7" fillId="3" borderId="0" xfId="0" applyNumberFormat="1" applyFont="1" applyFill="1"/>
    <xf numFmtId="170" fontId="7" fillId="3" borderId="0" xfId="0" applyNumberFormat="1" applyFont="1" applyFill="1"/>
    <xf numFmtId="0" fontId="5" fillId="9" borderId="0" xfId="3" applyFont="1" applyFill="1" applyAlignment="1">
      <alignment horizontal="right"/>
    </xf>
    <xf numFmtId="0" fontId="28" fillId="10" borderId="0" xfId="3" applyFont="1" applyFill="1" applyAlignment="1">
      <alignment horizontal="left" vertical="center"/>
    </xf>
    <xf numFmtId="0" fontId="28" fillId="10" borderId="0" xfId="3" applyFont="1" applyFill="1" applyAlignment="1">
      <alignment horizontal="right" vertical="center"/>
    </xf>
    <xf numFmtId="0" fontId="5" fillId="11" borderId="0" xfId="3" applyFont="1" applyFill="1"/>
    <xf numFmtId="3" fontId="7" fillId="9" borderId="0" xfId="0" applyNumberFormat="1" applyFont="1" applyFill="1"/>
    <xf numFmtId="166" fontId="6" fillId="9" borderId="0" xfId="0" applyNumberFormat="1" applyFont="1" applyFill="1"/>
    <xf numFmtId="0" fontId="4" fillId="2" borderId="0" xfId="3" applyFont="1" applyFill="1"/>
    <xf numFmtId="166" fontId="6" fillId="2" borderId="0" xfId="3" applyNumberFormat="1" applyFont="1" applyFill="1" applyAlignment="1">
      <alignment horizontal="right"/>
    </xf>
    <xf numFmtId="164" fontId="22" fillId="5" borderId="0" xfId="0" applyNumberFormat="1" applyFont="1" applyFill="1" applyAlignment="1">
      <alignment vertical="center"/>
    </xf>
    <xf numFmtId="0" fontId="19" fillId="5" borderId="0" xfId="0" applyFont="1" applyFill="1" applyAlignment="1">
      <alignment vertical="center" wrapText="1"/>
    </xf>
    <xf numFmtId="0" fontId="26" fillId="12" borderId="0" xfId="3" applyFont="1" applyFill="1" applyAlignment="1">
      <alignment wrapText="1"/>
    </xf>
    <xf numFmtId="0" fontId="30" fillId="8" borderId="4" xfId="3" applyFont="1" applyFill="1" applyBorder="1" applyAlignment="1">
      <alignment horizontal="right" vertical="center" wrapText="1"/>
    </xf>
    <xf numFmtId="0" fontId="30" fillId="8" borderId="0" xfId="3" applyFont="1" applyFill="1" applyAlignment="1">
      <alignment horizontal="right" vertical="center" wrapText="1"/>
    </xf>
    <xf numFmtId="0" fontId="30" fillId="8" borderId="5" xfId="3" applyFont="1" applyFill="1" applyBorder="1" applyAlignment="1">
      <alignment horizontal="right" vertical="center" wrapText="1"/>
    </xf>
    <xf numFmtId="166" fontId="6" fillId="2" borderId="3" xfId="3" applyNumberFormat="1" applyFont="1" applyFill="1" applyBorder="1" applyAlignment="1">
      <alignment horizontal="right"/>
    </xf>
    <xf numFmtId="1" fontId="26" fillId="7" borderId="0" xfId="0" applyNumberFormat="1" applyFont="1" applyFill="1" applyAlignment="1">
      <alignment vertical="center"/>
    </xf>
    <xf numFmtId="1" fontId="26" fillId="6" borderId="0" xfId="0" applyNumberFormat="1" applyFont="1" applyFill="1" applyAlignment="1">
      <alignment vertical="center"/>
    </xf>
    <xf numFmtId="0" fontId="31" fillId="8" borderId="0" xfId="3" applyFont="1" applyFill="1" applyAlignment="1">
      <alignment horizontal="center" vertical="center" wrapText="1"/>
    </xf>
    <xf numFmtId="0" fontId="32" fillId="8" borderId="0" xfId="3" applyFont="1" applyFill="1" applyAlignment="1">
      <alignment horizontal="center" vertical="center" wrapText="1"/>
    </xf>
    <xf numFmtId="0" fontId="33" fillId="8" borderId="0" xfId="3" applyFont="1" applyFill="1" applyAlignment="1">
      <alignment horizontal="right" vertical="center" wrapText="1"/>
    </xf>
    <xf numFmtId="165" fontId="6" fillId="9" borderId="0" xfId="5" applyNumberFormat="1" applyFont="1" applyFill="1" applyBorder="1" applyProtection="1">
      <protection locked="0"/>
    </xf>
    <xf numFmtId="165" fontId="4" fillId="2" borderId="3" xfId="5" applyNumberFormat="1" applyFont="1" applyFill="1" applyBorder="1" applyAlignment="1"/>
    <xf numFmtId="9" fontId="5" fillId="2" borderId="0" xfId="5" applyFont="1" applyFill="1" applyBorder="1" applyAlignment="1">
      <alignment horizontal="right"/>
    </xf>
    <xf numFmtId="0" fontId="31" fillId="8" borderId="0" xfId="3" applyFont="1" applyFill="1" applyAlignment="1">
      <alignment horizontal="right" vertical="center" wrapText="1"/>
    </xf>
    <xf numFmtId="164" fontId="24" fillId="5" borderId="0" xfId="0" applyNumberFormat="1" applyFont="1" applyFill="1" applyAlignment="1">
      <alignment vertical="center"/>
    </xf>
    <xf numFmtId="0" fontId="34" fillId="5" borderId="0" xfId="0" applyFont="1" applyFill="1" applyAlignment="1">
      <alignment vertical="center"/>
    </xf>
    <xf numFmtId="0" fontId="24" fillId="5" borderId="0" xfId="0" applyFont="1" applyFill="1" applyAlignment="1">
      <alignment horizontal="right" vertical="center"/>
    </xf>
    <xf numFmtId="167" fontId="26" fillId="7" borderId="0" xfId="0" applyNumberFormat="1" applyFont="1" applyFill="1" applyAlignment="1">
      <alignment vertical="center"/>
    </xf>
    <xf numFmtId="0" fontId="24" fillId="7" borderId="0" xfId="0" applyFont="1" applyFill="1" applyAlignment="1">
      <alignment vertical="center"/>
    </xf>
    <xf numFmtId="0" fontId="26" fillId="12" borderId="0" xfId="3" applyFont="1" applyFill="1"/>
    <xf numFmtId="0" fontId="35" fillId="13" borderId="0" xfId="3" applyFont="1" applyFill="1" applyAlignment="1">
      <alignment horizontal="center" vertical="center" textRotation="90" wrapText="1"/>
    </xf>
    <xf numFmtId="167" fontId="26" fillId="12" borderId="0" xfId="0" applyNumberFormat="1" applyFont="1" applyFill="1"/>
    <xf numFmtId="0" fontId="5" fillId="9" borderId="0" xfId="0" applyFont="1" applyFill="1" applyAlignment="1">
      <alignment horizontal="left" vertical="center" readingOrder="1"/>
    </xf>
    <xf numFmtId="0" fontId="7" fillId="0" borderId="0" xfId="0" applyFont="1" applyAlignment="1">
      <alignment horizontal="left" vertical="center"/>
    </xf>
    <xf numFmtId="167" fontId="4" fillId="2" borderId="0" xfId="3" applyNumberFormat="1" applyFont="1" applyFill="1"/>
    <xf numFmtId="0" fontId="36" fillId="7" borderId="0" xfId="0" applyFont="1" applyFill="1" applyAlignment="1">
      <alignment vertical="center"/>
    </xf>
    <xf numFmtId="168" fontId="36" fillId="7" borderId="0" xfId="0" applyNumberFormat="1" applyFont="1" applyFill="1" applyAlignment="1">
      <alignment vertical="center"/>
    </xf>
    <xf numFmtId="165" fontId="36" fillId="7" borderId="0" xfId="5" applyNumberFormat="1" applyFont="1" applyFill="1" applyBorder="1" applyAlignment="1">
      <alignment vertical="center"/>
    </xf>
    <xf numFmtId="0" fontId="37" fillId="8" borderId="0" xfId="3" applyFont="1" applyFill="1" applyAlignment="1">
      <alignment horizontal="center" vertical="center" wrapText="1"/>
    </xf>
    <xf numFmtId="0" fontId="4" fillId="11" borderId="0" xfId="3" applyFont="1" applyFill="1"/>
    <xf numFmtId="166" fontId="7" fillId="11" borderId="0" xfId="3" applyNumberFormat="1" applyFont="1" applyFill="1" applyAlignment="1">
      <alignment horizontal="right"/>
    </xf>
    <xf numFmtId="166" fontId="5" fillId="11" borderId="0" xfId="3" applyNumberFormat="1" applyFont="1" applyFill="1" applyAlignment="1">
      <alignment horizontal="right"/>
    </xf>
    <xf numFmtId="0" fontId="5" fillId="14" borderId="0" xfId="3" applyFont="1" applyFill="1"/>
    <xf numFmtId="167" fontId="5" fillId="14" borderId="0" xfId="3" applyNumberFormat="1" applyFont="1" applyFill="1"/>
    <xf numFmtId="166" fontId="7" fillId="14" borderId="0" xfId="3" applyNumberFormat="1" applyFont="1" applyFill="1" applyAlignment="1">
      <alignment horizontal="right"/>
    </xf>
    <xf numFmtId="166" fontId="5" fillId="14" borderId="0" xfId="3" applyNumberFormat="1" applyFont="1" applyFill="1" applyAlignment="1">
      <alignment horizontal="right"/>
    </xf>
    <xf numFmtId="167" fontId="7" fillId="15" borderId="0" xfId="0" applyNumberFormat="1" applyFont="1" applyFill="1"/>
    <xf numFmtId="0" fontId="5" fillId="16" borderId="0" xfId="3" applyFont="1" applyFill="1"/>
    <xf numFmtId="167" fontId="5" fillId="16" borderId="0" xfId="3" applyNumberFormat="1" applyFont="1" applyFill="1"/>
    <xf numFmtId="166" fontId="7" fillId="16" borderId="0" xfId="3" applyNumberFormat="1" applyFont="1" applyFill="1" applyAlignment="1">
      <alignment horizontal="right"/>
    </xf>
    <xf numFmtId="166" fontId="5" fillId="16" borderId="0" xfId="3" applyNumberFormat="1" applyFont="1" applyFill="1" applyAlignment="1">
      <alignment horizontal="right"/>
    </xf>
    <xf numFmtId="167" fontId="7" fillId="17" borderId="0" xfId="0" applyNumberFormat="1" applyFont="1" applyFill="1"/>
    <xf numFmtId="0" fontId="5" fillId="3" borderId="0" xfId="3" applyFont="1" applyFill="1"/>
    <xf numFmtId="0" fontId="5" fillId="9" borderId="0" xfId="3" applyFont="1" applyFill="1"/>
    <xf numFmtId="0" fontId="5" fillId="18" borderId="0" xfId="3" applyFont="1" applyFill="1"/>
    <xf numFmtId="0" fontId="13" fillId="2" borderId="0" xfId="3" quotePrefix="1" applyFont="1" applyFill="1"/>
    <xf numFmtId="0" fontId="17" fillId="5" borderId="0" xfId="1" applyFill="1" applyBorder="1" applyAlignment="1" applyProtection="1">
      <alignment vertical="center"/>
    </xf>
    <xf numFmtId="9" fontId="24" fillId="6" borderId="0" xfId="5" applyFont="1" applyFill="1" applyBorder="1" applyAlignment="1">
      <alignment vertical="center"/>
    </xf>
    <xf numFmtId="9" fontId="19" fillId="5" borderId="0" xfId="5" applyFont="1" applyFill="1" applyBorder="1" applyAlignment="1">
      <alignment vertical="center"/>
    </xf>
    <xf numFmtId="9" fontId="13" fillId="2" borderId="0" xfId="5" applyFont="1" applyFill="1" applyBorder="1" applyAlignment="1">
      <alignment horizontal="right"/>
    </xf>
    <xf numFmtId="167" fontId="24" fillId="6" borderId="0" xfId="0" applyNumberFormat="1" applyFont="1" applyFill="1" applyAlignment="1">
      <alignment vertical="center"/>
    </xf>
    <xf numFmtId="0" fontId="5" fillId="0" borderId="0" xfId="0" applyFont="1" applyAlignment="1">
      <alignment horizontal="left" vertical="center" readingOrder="1"/>
    </xf>
    <xf numFmtId="0" fontId="13" fillId="14" borderId="0" xfId="3" applyFont="1" applyFill="1" applyAlignment="1">
      <alignment horizontal="left" indent="2"/>
    </xf>
    <xf numFmtId="0" fontId="13" fillId="16" borderId="0" xfId="3" applyFont="1" applyFill="1" applyAlignment="1">
      <alignment horizontal="left" indent="2"/>
    </xf>
    <xf numFmtId="167" fontId="5" fillId="11" borderId="0" xfId="3" applyNumberFormat="1" applyFont="1" applyFill="1"/>
    <xf numFmtId="167" fontId="19" fillId="5" borderId="0" xfId="0" applyNumberFormat="1" applyFont="1" applyFill="1" applyAlignment="1">
      <alignment vertical="center"/>
    </xf>
    <xf numFmtId="0" fontId="1" fillId="4" borderId="2" xfId="4" applyFont="1" applyFill="1" applyBorder="1" applyAlignment="1">
      <alignment horizontal="center"/>
    </xf>
    <xf numFmtId="0" fontId="1" fillId="0" borderId="1" xfId="4" applyFont="1" applyBorder="1" applyAlignment="1">
      <alignment wrapText="1"/>
    </xf>
    <xf numFmtId="0" fontId="1" fillId="0" borderId="1" xfId="4" applyFont="1" applyBorder="1" applyAlignment="1">
      <alignment horizontal="right" wrapText="1"/>
    </xf>
    <xf numFmtId="0" fontId="2" fillId="0" borderId="0" xfId="4"/>
    <xf numFmtId="167" fontId="9" fillId="11" borderId="0" xfId="3" applyNumberFormat="1" applyFont="1" applyFill="1"/>
    <xf numFmtId="167" fontId="10" fillId="9" borderId="0" xfId="0" applyNumberFormat="1" applyFont="1" applyFill="1"/>
    <xf numFmtId="167" fontId="19" fillId="6" borderId="0" xfId="0" applyNumberFormat="1" applyFont="1" applyFill="1" applyAlignment="1">
      <alignment vertical="center"/>
    </xf>
    <xf numFmtId="0" fontId="38" fillId="8" borderId="0" xfId="3" applyFont="1" applyFill="1" applyAlignment="1">
      <alignment horizontal="center" vertical="center" wrapText="1"/>
    </xf>
    <xf numFmtId="167" fontId="36" fillId="7" borderId="0" xfId="5" applyNumberFormat="1" applyFont="1" applyFill="1" applyBorder="1" applyAlignment="1">
      <alignment vertical="center"/>
    </xf>
    <xf numFmtId="9" fontId="36" fillId="7" borderId="0" xfId="5" applyFont="1" applyFill="1" applyBorder="1" applyAlignment="1">
      <alignment vertical="center"/>
    </xf>
    <xf numFmtId="167" fontId="27" fillId="6" borderId="0" xfId="0" applyNumberFormat="1" applyFont="1" applyFill="1" applyAlignment="1">
      <alignment vertical="center"/>
    </xf>
    <xf numFmtId="0" fontId="39" fillId="5" borderId="0" xfId="0" applyFont="1" applyFill="1" applyAlignment="1">
      <alignment horizontal="right" vertical="center"/>
    </xf>
    <xf numFmtId="0" fontId="22" fillId="5" borderId="0" xfId="0" applyFont="1" applyFill="1" applyAlignment="1">
      <alignment horizontal="left" vertical="center"/>
    </xf>
    <xf numFmtId="0" fontId="40" fillId="5" borderId="0" xfId="0" quotePrefix="1" applyFont="1" applyFill="1" applyAlignment="1">
      <alignment horizontal="left" vertical="center"/>
    </xf>
    <xf numFmtId="0" fontId="40" fillId="5" borderId="0" xfId="0" applyFont="1" applyFill="1" applyAlignment="1">
      <alignment horizontal="left" vertical="center"/>
    </xf>
    <xf numFmtId="0" fontId="7" fillId="5" borderId="0" xfId="0" applyFont="1" applyFill="1" applyAlignment="1">
      <alignment horizontal="left" vertical="center" wrapText="1"/>
    </xf>
    <xf numFmtId="0" fontId="41" fillId="9" borderId="0" xfId="0" applyFont="1" applyFill="1" applyAlignment="1">
      <alignment horizontal="left" vertical="center" readingOrder="1"/>
    </xf>
    <xf numFmtId="0" fontId="41" fillId="9" borderId="0" xfId="0" applyFont="1" applyFill="1" applyAlignment="1">
      <alignment horizontal="left" vertical="center" wrapText="1" readingOrder="1"/>
    </xf>
    <xf numFmtId="0" fontId="5" fillId="9" borderId="0" xfId="0" applyFont="1" applyFill="1" applyAlignment="1">
      <alignment horizontal="left" vertical="center" wrapText="1" readingOrder="1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4" fillId="5" borderId="0" xfId="0" applyFont="1" applyFill="1" applyAlignment="1">
      <alignment horizontal="left" vertical="center" wrapText="1"/>
    </xf>
    <xf numFmtId="0" fontId="6" fillId="0" borderId="6" xfId="0" applyFont="1" applyBorder="1" applyAlignment="1">
      <alignment horizontal="left" vertical="center"/>
    </xf>
    <xf numFmtId="0" fontId="28" fillId="8" borderId="0" xfId="3" applyFont="1" applyFill="1" applyAlignment="1">
      <alignment horizontal="center" vertical="center" wrapText="1"/>
    </xf>
    <xf numFmtId="0" fontId="29" fillId="5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horizontal="left" vertical="center" wrapText="1"/>
    </xf>
    <xf numFmtId="0" fontId="19" fillId="5" borderId="0" xfId="0" applyFont="1" applyFill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30" fillId="8" borderId="5" xfId="3" applyFont="1" applyFill="1" applyBorder="1" applyAlignment="1">
      <alignment horizontal="center" vertical="center" wrapText="1"/>
    </xf>
    <xf numFmtId="0" fontId="30" fillId="8" borderId="4" xfId="3" applyFont="1" applyFill="1" applyBorder="1" applyAlignment="1">
      <alignment horizontal="center" vertical="center" wrapText="1"/>
    </xf>
    <xf numFmtId="0" fontId="30" fillId="8" borderId="0" xfId="3" applyFont="1" applyFill="1" applyAlignment="1">
      <alignment horizontal="center" vertical="center" wrapText="1"/>
    </xf>
    <xf numFmtId="0" fontId="5" fillId="5" borderId="0" xfId="0" applyFont="1" applyFill="1" applyAlignment="1">
      <alignment horizontal="left" vertical="center" wrapText="1"/>
    </xf>
    <xf numFmtId="0" fontId="19" fillId="5" borderId="0" xfId="0" applyFont="1" applyFill="1" applyAlignment="1">
      <alignment horizontal="left" vertical="center" wrapText="1"/>
    </xf>
    <xf numFmtId="0" fontId="31" fillId="8" borderId="9" xfId="3" applyFont="1" applyFill="1" applyBorder="1" applyAlignment="1">
      <alignment horizontal="center" vertical="center" wrapText="1"/>
    </xf>
    <xf numFmtId="0" fontId="31" fillId="8" borderId="0" xfId="3" applyFont="1" applyFill="1" applyAlignment="1">
      <alignment horizontal="center" vertical="center" wrapText="1"/>
    </xf>
    <xf numFmtId="0" fontId="35" fillId="19" borderId="0" xfId="3" applyFont="1" applyFill="1" applyAlignment="1">
      <alignment horizontal="center"/>
    </xf>
    <xf numFmtId="0" fontId="26" fillId="12" borderId="0" xfId="3" applyFont="1" applyFill="1" applyAlignment="1">
      <alignment horizontal="center"/>
    </xf>
  </cellXfs>
  <cellStyles count="7">
    <cellStyle name="Hipervínculo" xfId="1" builtinId="8"/>
    <cellStyle name="Normal" xfId="0" builtinId="0"/>
    <cellStyle name="Normal 2" xfId="2" xr:uid="{00000000-0005-0000-0000-000002000000}"/>
    <cellStyle name="Normal_museos 2003" xfId="3" xr:uid="{00000000-0005-0000-0000-000003000000}"/>
    <cellStyle name="Normal_P22" xfId="4" xr:uid="{00000000-0005-0000-0000-000004000000}"/>
    <cellStyle name="Porcentaje" xfId="5" builtinId="5"/>
    <cellStyle name="Porcentaje 3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NewsGotT"/>
                <a:ea typeface="NewsGotT"/>
                <a:cs typeface="NewsGotT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1.1.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Visitantes. Distribución provincial de visitas.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1.1235949766368891E-2"/>
          <c:y val="2.0761245674740483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5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86731871520541"/>
          <c:y val="0.17993115912414062"/>
          <c:w val="0.58955034632132308"/>
          <c:h val="0.7800163034228230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8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05-47F0-8BEA-D15D6D1DCF7D}"/>
              </c:ext>
            </c:extLst>
          </c:dPt>
          <c:dPt>
            <c:idx val="1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505-47F0-8BEA-D15D6D1DCF7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F505-47F0-8BEA-D15D6D1DCF7D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505-47F0-8BEA-D15D6D1DCF7D}"/>
              </c:ext>
            </c:extLst>
          </c:dPt>
          <c:dPt>
            <c:idx val="4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F505-47F0-8BEA-D15D6D1DCF7D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505-47F0-8BEA-D15D6D1DCF7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F505-47F0-8BEA-D15D6D1DCF7D}"/>
              </c:ext>
            </c:extLst>
          </c:dPt>
          <c:dPt>
            <c:idx val="7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505-47F0-8BEA-D15D6D1DCF7D}"/>
              </c:ext>
            </c:extLst>
          </c:dPt>
          <c:dLbls>
            <c:dLbl>
              <c:idx val="0"/>
              <c:layout>
                <c:manualLayout>
                  <c:x val="-0.12828007485611384"/>
                  <c:y val="0.1382837006965824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05-47F0-8BEA-D15D6D1DCF7D}"/>
                </c:ext>
              </c:extLst>
            </c:dLbl>
            <c:dLbl>
              <c:idx val="1"/>
              <c:layout>
                <c:manualLayout>
                  <c:x val="4.436284029518732E-2"/>
                  <c:y val="-0.13058987003787156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5-47F0-8BEA-D15D6D1DCF7D}"/>
                </c:ext>
              </c:extLst>
            </c:dLbl>
            <c:dLbl>
              <c:idx val="2"/>
              <c:layout>
                <c:manualLayout>
                  <c:x val="8.0079799442110203E-2"/>
                  <c:y val="-2.906792360297523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5-47F0-8BEA-D15D6D1DCF7D}"/>
                </c:ext>
              </c:extLst>
            </c:dLbl>
            <c:dLbl>
              <c:idx val="3"/>
              <c:layout>
                <c:manualLayout>
                  <c:x val="-9.6628885514871185E-2"/>
                  <c:y val="-0.1290172465466038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5-47F0-8BEA-D15D6D1DCF7D}"/>
                </c:ext>
              </c:extLst>
            </c:dLbl>
            <c:dLbl>
              <c:idx val="4"/>
              <c:layout>
                <c:manualLayout>
                  <c:x val="9.8756399844638257E-2"/>
                  <c:y val="-0.1360230317231108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5-47F0-8BEA-D15D6D1DCF7D}"/>
                </c:ext>
              </c:extLst>
            </c:dLbl>
            <c:dLbl>
              <c:idx val="6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5-47F0-8BEA-D15D6D1DC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'P4'!$R$12:$R$19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'P4'!$P$12:$P$19</c:f>
              <c:numCache>
                <c:formatCode>#,##0;;\-</c:formatCode>
                <c:ptCount val="8"/>
                <c:pt idx="0">
                  <c:v>174268</c:v>
                </c:pt>
                <c:pt idx="1">
                  <c:v>101457</c:v>
                </c:pt>
                <c:pt idx="2">
                  <c:v>71755</c:v>
                </c:pt>
                <c:pt idx="3">
                  <c:v>117052</c:v>
                </c:pt>
                <c:pt idx="4">
                  <c:v>133000</c:v>
                </c:pt>
                <c:pt idx="5">
                  <c:v>126796</c:v>
                </c:pt>
                <c:pt idx="6">
                  <c:v>127332</c:v>
                </c:pt>
                <c:pt idx="7">
                  <c:v>164158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05-47F0-8BEA-D15D6D1DC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NewsGotT" pitchFamily="2" charset="0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59055118110236227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2.7.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 Evolución de las nuevas personas usuarias inscritas en el año.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Período 2013 - 2023</a:t>
            </a:r>
          </a:p>
        </c:rich>
      </c:tx>
      <c:layout>
        <c:manualLayout>
          <c:xMode val="edge"/>
          <c:yMode val="edge"/>
          <c:x val="0.17513763733581442"/>
          <c:y val="2.1636045494313208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7.5471775369922042E-2"/>
          <c:y val="0.16492167677529448"/>
          <c:w val="0.92033637187210493"/>
          <c:h val="0.62827305438207415"/>
        </c:manualLayout>
      </c:layout>
      <c:lineChart>
        <c:grouping val="standard"/>
        <c:varyColors val="0"/>
        <c:ser>
          <c:idx val="0"/>
          <c:order val="0"/>
          <c:tx>
            <c:strRef>
              <c:f>'P9'!$B$20:$D$20</c:f>
              <c:strCache>
                <c:ptCount val="3"/>
                <c:pt idx="0">
                  <c:v>Total</c:v>
                </c:pt>
              </c:strCache>
            </c:strRef>
          </c:tx>
          <c:spPr>
            <a:ln>
              <a:solidFill>
                <a:srgbClr val="FFCC00"/>
              </a:solidFill>
            </a:ln>
          </c:spPr>
          <c:marker>
            <c:symbol val="diamond"/>
            <c:size val="5"/>
            <c:spPr>
              <a:solidFill>
                <a:srgbClr val="FF66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'P9'!$E$11:$O$11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'P9'!$E$20:$O$20</c:f>
              <c:numCache>
                <c:formatCode>#,##0;;\-</c:formatCode>
                <c:ptCount val="11"/>
                <c:pt idx="0">
                  <c:v>19279</c:v>
                </c:pt>
                <c:pt idx="1">
                  <c:v>16542</c:v>
                </c:pt>
                <c:pt idx="2">
                  <c:v>16675</c:v>
                </c:pt>
                <c:pt idx="3">
                  <c:v>13719</c:v>
                </c:pt>
                <c:pt idx="4">
                  <c:v>13198</c:v>
                </c:pt>
                <c:pt idx="5">
                  <c:v>12952</c:v>
                </c:pt>
                <c:pt idx="6">
                  <c:v>14019</c:v>
                </c:pt>
                <c:pt idx="7">
                  <c:v>5866</c:v>
                </c:pt>
                <c:pt idx="8">
                  <c:v>11226</c:v>
                </c:pt>
                <c:pt idx="9">
                  <c:v>10506</c:v>
                </c:pt>
                <c:pt idx="10">
                  <c:v>12076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0-46E2-9ECC-C42815A13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188335"/>
        <c:axId val="1"/>
      </c:lineChart>
      <c:catAx>
        <c:axId val="15291883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29188335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2.8.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Distribución de los prestatarios activos por sexo.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3.7984899464659432E-2"/>
          <c:y val="4.0614923134608176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3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134471076577982"/>
          <c:y val="0.15117816566635464"/>
          <c:w val="0.59806946887380208"/>
          <c:h val="0.79527883088687978"/>
        </c:manualLayout>
      </c:layout>
      <c:pie3DChart>
        <c:varyColors val="1"/>
        <c:ser>
          <c:idx val="0"/>
          <c:order val="0"/>
          <c:spPr>
            <a:solidFill>
              <a:srgbClr val="FFC000"/>
            </a:solidFill>
            <a:ln w="25400">
              <a:noFill/>
            </a:ln>
          </c:spPr>
          <c:explosion val="5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4EDE-4D40-B061-0A0138B9C3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EDE-4D40-B061-0A0138B9C3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'P10'!$F$13:$G$13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'P10'!$F$22:$G$22</c:f>
              <c:numCache>
                <c:formatCode>#,##0;;\-</c:formatCode>
                <c:ptCount val="2"/>
                <c:pt idx="0">
                  <c:v>16589</c:v>
                </c:pt>
                <c:pt idx="1">
                  <c:v>22543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E-4D40-B061-0A0138B9C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2.9.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Distribución de los prestatarios activos por grupos de edad.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2.1182702049377011E-2"/>
          <c:y val="3.6756852761825824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3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15654897976462"/>
          <c:y val="0.17526416511291507"/>
          <c:w val="0.61237016340699346"/>
          <c:h val="0.7619743313564079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5"/>
          <c:dPt>
            <c:idx val="0"/>
            <c:bubble3D val="0"/>
            <c:spPr>
              <a:solidFill>
                <a:srgbClr val="008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1B69-4583-A775-76B79237914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B69-4583-A775-76B792379140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B69-4583-A775-76B792379140}"/>
                </c:ext>
              </c:extLst>
            </c:dLbl>
            <c:dLbl>
              <c:idx val="1"/>
              <c:layout>
                <c:manualLayout>
                  <c:x val="-0.12966471741822341"/>
                  <c:y val="-0.2392244390503818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69-4583-A775-76B79237914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'P10'!$J$13:$K$13</c:f>
              <c:strCache>
                <c:ptCount val="2"/>
                <c:pt idx="0">
                  <c:v>Adultos</c:v>
                </c:pt>
                <c:pt idx="1">
                  <c:v>Infantiles</c:v>
                </c:pt>
              </c:strCache>
            </c:strRef>
          </c:cat>
          <c:val>
            <c:numRef>
              <c:f>'P10'!$J$22:$K$22</c:f>
              <c:numCache>
                <c:formatCode>#,##0;;\-</c:formatCode>
                <c:ptCount val="2"/>
                <c:pt idx="0">
                  <c:v>29750</c:v>
                </c:pt>
                <c:pt idx="1">
                  <c:v>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69-4583-A775-76B792379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3.1.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Préstamos a usuarios. Distribución provincial. 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1.1235949766368891E-2"/>
          <c:y val="2.0761245674740483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5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86731871520541"/>
          <c:y val="0.17993115912414062"/>
          <c:w val="0.58955034632132308"/>
          <c:h val="0.7800163034228230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8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7D-4488-94EC-AD4BFD3E6F03}"/>
              </c:ext>
            </c:extLst>
          </c:dPt>
          <c:dPt>
            <c:idx val="1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A7D-4488-94EC-AD4BFD3E6F0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4A7D-4488-94EC-AD4BFD3E6F03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A7D-4488-94EC-AD4BFD3E6F03}"/>
              </c:ext>
            </c:extLst>
          </c:dPt>
          <c:dPt>
            <c:idx val="4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4A7D-4488-94EC-AD4BFD3E6F03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A7D-4488-94EC-AD4BFD3E6F0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4A7D-4488-94EC-AD4BFD3E6F03}"/>
              </c:ext>
            </c:extLst>
          </c:dPt>
          <c:dPt>
            <c:idx val="7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A7D-4488-94EC-AD4BFD3E6F03}"/>
              </c:ext>
            </c:extLst>
          </c:dPt>
          <c:dLbls>
            <c:dLbl>
              <c:idx val="0"/>
              <c:layout>
                <c:manualLayout>
                  <c:x val="-0.12024216534258206"/>
                  <c:y val="0.17067347191019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D-4488-94EC-AD4BFD3E6F03}"/>
                </c:ext>
              </c:extLst>
            </c:dLbl>
            <c:dLbl>
              <c:idx val="1"/>
              <c:layout>
                <c:manualLayout>
                  <c:x val="-0.11707258615949639"/>
                  <c:y val="3.086425138685910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7D-4488-94EC-AD4BFD3E6F03}"/>
                </c:ext>
              </c:extLst>
            </c:dLbl>
            <c:dLbl>
              <c:idx val="2"/>
              <c:layout>
                <c:manualLayout>
                  <c:x val="3.5236985511340232E-2"/>
                  <c:y val="-5.9998728532635846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D-4488-94EC-AD4BFD3E6F03}"/>
                </c:ext>
              </c:extLst>
            </c:dLbl>
            <c:dLbl>
              <c:idx val="3"/>
              <c:layout>
                <c:manualLayout>
                  <c:x val="-0.11695773454327173"/>
                  <c:y val="-0.1538588126311200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7D-4488-94EC-AD4BFD3E6F03}"/>
                </c:ext>
              </c:extLst>
            </c:dLbl>
            <c:dLbl>
              <c:idx val="4"/>
              <c:layout>
                <c:manualLayout>
                  <c:x val="4.7773728373478833E-2"/>
                  <c:y val="-0.1083411491846067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7D-4488-94EC-AD4BFD3E6F03}"/>
                </c:ext>
              </c:extLst>
            </c:dLbl>
            <c:dLbl>
              <c:idx val="5"/>
              <c:layout>
                <c:manualLayout>
                  <c:x val="0.11654812172650307"/>
                  <c:y val="-0.18910143157313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D-4488-94EC-AD4BFD3E6F03}"/>
                </c:ext>
              </c:extLst>
            </c:dLbl>
            <c:dLbl>
              <c:idx val="6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7D-4488-94EC-AD4BFD3E6F0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'P11'!$R$12:$R$19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'P11'!$P$12:$P$19</c:f>
              <c:numCache>
                <c:formatCode>#,##0;;\-</c:formatCode>
                <c:ptCount val="8"/>
                <c:pt idx="0">
                  <c:v>35002</c:v>
                </c:pt>
                <c:pt idx="1">
                  <c:v>37760</c:v>
                </c:pt>
                <c:pt idx="2">
                  <c:v>18998</c:v>
                </c:pt>
                <c:pt idx="3">
                  <c:v>49937</c:v>
                </c:pt>
                <c:pt idx="4">
                  <c:v>28945</c:v>
                </c:pt>
                <c:pt idx="5">
                  <c:v>41856</c:v>
                </c:pt>
                <c:pt idx="6">
                  <c:v>39575</c:v>
                </c:pt>
                <c:pt idx="7">
                  <c:v>80262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7D-4488-94EC-AD4BFD3E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0.98425196850393704" l="0.78740157480314965" r="0.78740157480314965" t="0.59055118110236227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3.2.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Préstamos a usuarios. Evolución mensual.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0.19160002460629921"/>
          <c:y val="1.8867753890314275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0865198490813649"/>
          <c:y val="0.22740943898866575"/>
          <c:w val="0.88329979879275655"/>
          <c:h val="0.68302012643743815"/>
        </c:manualLayout>
      </c:layout>
      <c:lineChart>
        <c:grouping val="standard"/>
        <c:varyColors val="0"/>
        <c:ser>
          <c:idx val="1"/>
          <c:order val="0"/>
          <c:tx>
            <c:strRef>
              <c:f>'P11'!$B$20:$C$20</c:f>
              <c:strCache>
                <c:ptCount val="2"/>
                <c:pt idx="0">
                  <c:v>Total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strRef>
              <c:f>'P11'!$D$11:$O$11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'P11'!$D$20:$O$20</c:f>
              <c:numCache>
                <c:formatCode>#,##0;;\-</c:formatCode>
                <c:ptCount val="12"/>
                <c:pt idx="0">
                  <c:v>26455</c:v>
                </c:pt>
                <c:pt idx="1">
                  <c:v>28022</c:v>
                </c:pt>
                <c:pt idx="2">
                  <c:v>33119</c:v>
                </c:pt>
                <c:pt idx="3">
                  <c:v>25278</c:v>
                </c:pt>
                <c:pt idx="4">
                  <c:v>30453</c:v>
                </c:pt>
                <c:pt idx="5">
                  <c:v>27584</c:v>
                </c:pt>
                <c:pt idx="6">
                  <c:v>23662</c:v>
                </c:pt>
                <c:pt idx="7">
                  <c:v>24358</c:v>
                </c:pt>
                <c:pt idx="8">
                  <c:v>27364</c:v>
                </c:pt>
                <c:pt idx="9">
                  <c:v>31005</c:v>
                </c:pt>
                <c:pt idx="10">
                  <c:v>31376</c:v>
                </c:pt>
                <c:pt idx="11">
                  <c:v>23659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482-4CAB-B98B-E6430B535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13887"/>
        <c:axId val="1"/>
      </c:lineChart>
      <c:catAx>
        <c:axId val="287513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287513887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NewsGotT"/>
                <a:ea typeface="NewsGotT"/>
                <a:cs typeface="NewsGotT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3.3.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Evolución de los préstamos a usuarios.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Período 2013 - 2023</a:t>
            </a:r>
          </a:p>
        </c:rich>
      </c:tx>
      <c:layout>
        <c:manualLayout>
          <c:xMode val="edge"/>
          <c:yMode val="edge"/>
          <c:x val="0.25682983281356786"/>
          <c:y val="1.3089036947304664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7.5471775369922042E-2"/>
          <c:y val="0.16492167677529448"/>
          <c:w val="0.92033637187210493"/>
          <c:h val="0.62827305438207415"/>
        </c:manualLayout>
      </c:layout>
      <c:lineChart>
        <c:grouping val="standard"/>
        <c:varyColors val="0"/>
        <c:ser>
          <c:idx val="0"/>
          <c:order val="0"/>
          <c:tx>
            <c:strRef>
              <c:f>'P12'!$B$20:$D$20</c:f>
              <c:strCache>
                <c:ptCount val="3"/>
                <c:pt idx="0">
                  <c:v>Total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'P12'!$E$11:$O$11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'P12'!$E$20:$O$20</c:f>
              <c:numCache>
                <c:formatCode>#,##0;;\-</c:formatCode>
                <c:ptCount val="11"/>
                <c:pt idx="0">
                  <c:v>748962</c:v>
                </c:pt>
                <c:pt idx="1">
                  <c:v>665729</c:v>
                </c:pt>
                <c:pt idx="2">
                  <c:v>616897</c:v>
                </c:pt>
                <c:pt idx="3">
                  <c:v>560122</c:v>
                </c:pt>
                <c:pt idx="4">
                  <c:v>503433</c:v>
                </c:pt>
                <c:pt idx="5">
                  <c:v>475668</c:v>
                </c:pt>
                <c:pt idx="6">
                  <c:v>469440</c:v>
                </c:pt>
                <c:pt idx="7">
                  <c:v>177496</c:v>
                </c:pt>
                <c:pt idx="8">
                  <c:v>267474</c:v>
                </c:pt>
                <c:pt idx="9">
                  <c:v>325881</c:v>
                </c:pt>
                <c:pt idx="10">
                  <c:v>332335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1-4459-967F-3DA32CB75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14367"/>
        <c:axId val="1"/>
      </c:lineChart>
      <c:catAx>
        <c:axId val="2875143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287514367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NewsGotT" pitchFamily="2" charset="0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3.4.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Préstamos. Distribución por tipo de documento.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5.817543355025827E-3"/>
          <c:y val="1.7304847383587542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6959728051614695"/>
          <c:y val="0.16516417965236863"/>
          <c:w val="0.59806946887380208"/>
          <c:h val="0.79527883088687978"/>
        </c:manualLayout>
      </c:layout>
      <c:ofPieChart>
        <c:ofPieType val="bar"/>
        <c:varyColors val="1"/>
        <c:ser>
          <c:idx val="0"/>
          <c:order val="0"/>
          <c:spPr>
            <a:solidFill>
              <a:srgbClr val="FFC000"/>
            </a:solidFill>
            <a:ln w="25400">
              <a:noFill/>
            </a:ln>
          </c:spPr>
          <c:explosion val="5"/>
          <c:dPt>
            <c:idx val="0"/>
            <c:bubble3D val="0"/>
            <c:spPr>
              <a:solidFill>
                <a:srgbClr val="AC75D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48AE-4478-8196-F2CDD665F6A7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8AE-4478-8196-F2CDD665F6A7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48AE-4478-8196-F2CDD665F6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8AE-4478-8196-F2CDD665F6A7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48AE-4478-8196-F2CDD665F6A7}"/>
              </c:ext>
            </c:extLst>
          </c:dPt>
          <c:dPt>
            <c:idx val="5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8AE-4478-8196-F2CDD665F6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8AE-4478-8196-F2CDD665F6A7}"/>
              </c:ext>
            </c:extLst>
          </c:dPt>
          <c:dLbls>
            <c:dLbl>
              <c:idx val="0"/>
              <c:layout>
                <c:manualLayout>
                  <c:x val="0.1251160128956483"/>
                  <c:y val="-3.6876456876456874E-2"/>
                </c:manualLayout>
              </c:layout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AE-4478-8196-F2CDD665F6A7}"/>
                </c:ext>
              </c:extLst>
            </c:dLbl>
            <c:dLbl>
              <c:idx val="1"/>
              <c:layout>
                <c:manualLayout>
                  <c:x val="2.3996332650199546E-2"/>
                  <c:y val="-0.31641466145403152"/>
                </c:manualLayout>
              </c:layout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AE-4478-8196-F2CDD665F6A7}"/>
                </c:ext>
              </c:extLst>
            </c:dLbl>
            <c:dLbl>
              <c:idx val="2"/>
              <c:layout>
                <c:manualLayout>
                  <c:x val="3.7817447476599673E-2"/>
                  <c:y val="-0.34921645283850006"/>
                </c:manualLayout>
              </c:layout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AE-4478-8196-F2CDD665F6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AE-4478-8196-F2CDD665F6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'P13'!$B$42:$B$47</c:f>
              <c:strCache>
                <c:ptCount val="6"/>
                <c:pt idx="0">
                  <c:v>Libros</c:v>
                </c:pt>
                <c:pt idx="1">
                  <c:v>Documentos videográficos</c:v>
                </c:pt>
                <c:pt idx="2">
                  <c:v>Documentos sonoros</c:v>
                </c:pt>
                <c:pt idx="3">
                  <c:v>Publicaciones periódicas</c:v>
                </c:pt>
                <c:pt idx="4">
                  <c:v>Documentos electrónicos</c:v>
                </c:pt>
                <c:pt idx="5">
                  <c:v>Otros documentos</c:v>
                </c:pt>
              </c:strCache>
            </c:strRef>
          </c:cat>
          <c:val>
            <c:numRef>
              <c:f>'P13'!$F$42:$F$47</c:f>
              <c:numCache>
                <c:formatCode>0.0%</c:formatCode>
                <c:ptCount val="6"/>
                <c:pt idx="0">
                  <c:v>0.91293423804293861</c:v>
                </c:pt>
                <c:pt idx="1">
                  <c:v>6.4606496456888388E-2</c:v>
                </c:pt>
                <c:pt idx="2">
                  <c:v>1.5210555614064121E-2</c:v>
                </c:pt>
                <c:pt idx="3">
                  <c:v>4.973896820978832E-3</c:v>
                </c:pt>
                <c:pt idx="4">
                  <c:v>1.3811365038289677E-3</c:v>
                </c:pt>
                <c:pt idx="5">
                  <c:v>8.9367656130109679E-4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AE-4478-8196-F2CDD665F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&amp;D&amp;"Source Sans Pro,Normal"&amp;9Servicio de Información y Difusión. &amp;"Source Sans Pro,Negrita"Año 2020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3.5.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Número de préstamos por tipo de usuario.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1.5840365231219061E-3"/>
          <c:y val="8.8257707557422745E-3"/>
        </c:manualLayout>
      </c:layout>
      <c:overlay val="0"/>
      <c:spPr>
        <a:noFill/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2.5482854965709931E-2"/>
          <c:y val="0.18975126017197641"/>
          <c:w val="0.96114291191129198"/>
          <c:h val="0.6899917635818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'P14'!$C$64</c:f>
              <c:strCache>
                <c:ptCount val="1"/>
                <c:pt idx="0">
                  <c:v>Préstamos por usuario inscrito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CC00" mc:Ignorable="a14" a14:legacySpreadsheetColorIndex="51"/>
                </a:gs>
                <a:gs pos="100000">
                  <a:srgbClr xmlns:mc="http://schemas.openxmlformats.org/markup-compatibility/2006" xmlns:a14="http://schemas.microsoft.com/office/drawing/2010/main" val="F3C200" mc:Ignorable="a14" a14:legacySpreadsheetColorIndex="51">
                    <a:gamma/>
                    <a:shade val="95294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'P14'!$B$14:$B$21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'P14'!$K$14:$K$21</c:f>
              <c:numCache>
                <c:formatCode>#,##0.0</c:formatCode>
                <c:ptCount val="8"/>
                <c:pt idx="0">
                  <c:v>0.57671521782112967</c:v>
                </c:pt>
                <c:pt idx="1">
                  <c:v>0.75767000421373676</c:v>
                </c:pt>
                <c:pt idx="2">
                  <c:v>0.71817941254300077</c:v>
                </c:pt>
                <c:pt idx="3">
                  <c:v>0.51887988362427262</c:v>
                </c:pt>
                <c:pt idx="4">
                  <c:v>0.51392908506596113</c:v>
                </c:pt>
                <c:pt idx="5">
                  <c:v>0.79286241973063587</c:v>
                </c:pt>
                <c:pt idx="6">
                  <c:v>1.4326829091698947</c:v>
                </c:pt>
                <c:pt idx="7">
                  <c:v>0.7179519290116555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8-4A5C-8055-F5B874D2AA07}"/>
            </c:ext>
          </c:extLst>
        </c:ser>
        <c:ser>
          <c:idx val="0"/>
          <c:order val="1"/>
          <c:tx>
            <c:strRef>
              <c:f>'P14'!$C$63</c:f>
              <c:strCache>
                <c:ptCount val="1"/>
                <c:pt idx="0">
                  <c:v>Préstamos por cada 10 visitantes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'P14'!$B$14:$B$21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'P14'!$J$14:$J$21</c:f>
              <c:numCache>
                <c:formatCode>#,##0.0</c:formatCode>
                <c:ptCount val="8"/>
                <c:pt idx="0">
                  <c:v>2.0085156196203551</c:v>
                </c:pt>
                <c:pt idx="1">
                  <c:v>3.7217737563696933</c:v>
                </c:pt>
                <c:pt idx="2">
                  <c:v>2.6476203748867677</c:v>
                </c:pt>
                <c:pt idx="3">
                  <c:v>4.2662235587602098</c:v>
                </c:pt>
                <c:pt idx="4">
                  <c:v>2.1763157894736844</c:v>
                </c:pt>
                <c:pt idx="5">
                  <c:v>3.3010505063251205</c:v>
                </c:pt>
                <c:pt idx="6">
                  <c:v>3.1080168378726478</c:v>
                </c:pt>
                <c:pt idx="7">
                  <c:v>4.8893139536300394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8-4A5C-8055-F5B874D2AA07}"/>
            </c:ext>
          </c:extLst>
        </c:ser>
        <c:ser>
          <c:idx val="1"/>
          <c:order val="2"/>
          <c:tx>
            <c:strRef>
              <c:f>'P14'!$C$65</c:f>
              <c:strCache>
                <c:ptCount val="1"/>
                <c:pt idx="0">
                  <c:v>Préstamos por prestatario activo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'P14'!$B$14:$B$21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'P14'!$L$14:$L$21</c:f>
              <c:numCache>
                <c:formatCode>#,##0.0;\-#,##0.0;\-</c:formatCode>
                <c:ptCount val="8"/>
                <c:pt idx="0">
                  <c:v>7.1872689938398358</c:v>
                </c:pt>
                <c:pt idx="1">
                  <c:v>9.3119605425400742</c:v>
                </c:pt>
                <c:pt idx="2">
                  <c:v>6.3221297836938435</c:v>
                </c:pt>
                <c:pt idx="3">
                  <c:v>7.3296638778805221</c:v>
                </c:pt>
                <c:pt idx="4">
                  <c:v>7.5594149908592323</c:v>
                </c:pt>
                <c:pt idx="5">
                  <c:v>9.5955983493810173</c:v>
                </c:pt>
                <c:pt idx="6">
                  <c:v>12.19192852741836</c:v>
                </c:pt>
                <c:pt idx="7">
                  <c:v>8.9658176943699726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38-4A5C-8055-F5B874D2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198911631"/>
        <c:axId val="1"/>
      </c:barChart>
      <c:catAx>
        <c:axId val="198911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" sourceLinked="1"/>
        <c:majorTickMark val="out"/>
        <c:minorTickMark val="none"/>
        <c:tickLblPos val="nextTo"/>
        <c:crossAx val="198911631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7919675936316449E-2"/>
          <c:y val="7.3013965627363273E-2"/>
          <c:w val="0.40356622489766503"/>
          <c:h val="9.5178919478527108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&amp;D&amp;"NewsGotT,Normal"&amp;10Servicio de Información y Difusión. &amp;"NewsGotT,Negrita"Año 2019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NewsGotT"/>
                <a:ea typeface="NewsGotT"/>
                <a:cs typeface="NewsGotT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3.6.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Préstamo Interbibliotecario.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7.6115485564304459E-4"/>
          <c:y val="0"/>
        </c:manualLayout>
      </c:layout>
      <c:overlay val="0"/>
      <c:spPr>
        <a:noFill/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3.9954382440584017E-2"/>
          <c:y val="0.23634336677814938"/>
          <c:w val="0.95548051722196647"/>
          <c:h val="0.63656633221850611"/>
        </c:manualLayout>
      </c:layout>
      <c:barChart>
        <c:barDir val="col"/>
        <c:grouping val="clustered"/>
        <c:varyColors val="0"/>
        <c:ser>
          <c:idx val="0"/>
          <c:order val="0"/>
          <c:tx>
            <c:v>Documentos prestados</c:v>
          </c:tx>
          <c:spPr>
            <a:solidFill>
              <a:srgbClr val="FF9900"/>
            </a:solidFill>
            <a:ln w="25400">
              <a:noFill/>
            </a:ln>
          </c:spPr>
          <c:invertIfNegative val="0"/>
          <c:dLbls>
            <c:numFmt formatCode="#,##0;;\-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'P15'!$I$14:$I$21</c:f>
              <c:numCache>
                <c:formatCode>#,##0;;\-</c:formatCode>
                <c:ptCount val="8"/>
                <c:pt idx="0">
                  <c:v>92</c:v>
                </c:pt>
                <c:pt idx="1">
                  <c:v>111</c:v>
                </c:pt>
                <c:pt idx="2">
                  <c:v>48</c:v>
                </c:pt>
                <c:pt idx="3">
                  <c:v>198</c:v>
                </c:pt>
                <c:pt idx="4">
                  <c:v>134</c:v>
                </c:pt>
                <c:pt idx="5">
                  <c:v>167</c:v>
                </c:pt>
                <c:pt idx="6">
                  <c:v>153</c:v>
                </c:pt>
                <c:pt idx="7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A-4021-BF9D-1529EB48335C}"/>
            </c:ext>
          </c:extLst>
        </c:ser>
        <c:ser>
          <c:idx val="1"/>
          <c:order val="1"/>
          <c:tx>
            <c:v>Documentos recibidos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'P15'!$N$14:$N$21</c:f>
              <c:numCache>
                <c:formatCode>#,##0;;\-</c:formatCode>
                <c:ptCount val="8"/>
                <c:pt idx="0">
                  <c:v>25</c:v>
                </c:pt>
                <c:pt idx="1">
                  <c:v>83</c:v>
                </c:pt>
                <c:pt idx="2">
                  <c:v>10</c:v>
                </c:pt>
                <c:pt idx="3">
                  <c:v>123</c:v>
                </c:pt>
                <c:pt idx="4">
                  <c:v>194</c:v>
                </c:pt>
                <c:pt idx="5">
                  <c:v>125</c:v>
                </c:pt>
                <c:pt idx="6">
                  <c:v>86</c:v>
                </c:pt>
                <c:pt idx="7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8A-4021-BF9D-1529EB483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904911"/>
        <c:axId val="1"/>
      </c:barChart>
      <c:catAx>
        <c:axId val="198904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98904911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252879077487403"/>
          <c:y val="4.5094273377691181E-2"/>
          <c:w val="0.22792238757512179"/>
          <c:h val="0.156503654663751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NewsGotT" pitchFamily="2" charset="0"/>
          <a:ea typeface="Arial"/>
          <a:cs typeface="Arial"/>
        </a:defRPr>
      </a:pPr>
      <a:endParaRPr lang="es-ES"/>
    </a:p>
  </c:txPr>
  <c:printSettings>
    <c:headerFooter alignWithMargins="0">
      <c:oddFooter>&amp;D10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4.1.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Actividades culturales presenciales. Distribución provincial.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1.1235949766368891E-2"/>
          <c:y val="2.0761245674740483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5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86731871520541"/>
          <c:y val="0.17993115912414062"/>
          <c:w val="0.58955034632132308"/>
          <c:h val="0.7800163034228230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775-40D1-BFE4-0E6D3C0B0A7D}"/>
              </c:ext>
            </c:extLst>
          </c:dPt>
          <c:dPt>
            <c:idx val="1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775-40D1-BFE4-0E6D3C0B0A7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F775-40D1-BFE4-0E6D3C0B0A7D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775-40D1-BFE4-0E6D3C0B0A7D}"/>
              </c:ext>
            </c:extLst>
          </c:dPt>
          <c:dPt>
            <c:idx val="4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F775-40D1-BFE4-0E6D3C0B0A7D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775-40D1-BFE4-0E6D3C0B0A7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F775-40D1-BFE4-0E6D3C0B0A7D}"/>
              </c:ext>
            </c:extLst>
          </c:dPt>
          <c:dPt>
            <c:idx val="7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775-40D1-BFE4-0E6D3C0B0A7D}"/>
              </c:ext>
            </c:extLst>
          </c:dPt>
          <c:dLbls>
            <c:dLbl>
              <c:idx val="0"/>
              <c:layout>
                <c:manualLayout>
                  <c:x val="-0.14077096067689526"/>
                  <c:y val="0.1397957699885852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75-40D1-BFE4-0E6D3C0B0A7D}"/>
                </c:ext>
              </c:extLst>
            </c:dLbl>
            <c:dLbl>
              <c:idx val="1"/>
              <c:layout>
                <c:manualLayout>
                  <c:x val="-0.19416536020245803"/>
                  <c:y val="3.4795806341381755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75-40D1-BFE4-0E6D3C0B0A7D}"/>
                </c:ext>
              </c:extLst>
            </c:dLbl>
            <c:dLbl>
              <c:idx val="2"/>
              <c:layout>
                <c:manualLayout>
                  <c:x val="-0.18856230219544703"/>
                  <c:y val="-0.11109596411251926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5-40D1-BFE4-0E6D3C0B0A7D}"/>
                </c:ext>
              </c:extLst>
            </c:dLbl>
            <c:dLbl>
              <c:idx val="3"/>
              <c:layout>
                <c:manualLayout>
                  <c:x val="5.7675223332509448E-2"/>
                  <c:y val="-3.6678563968431284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5-40D1-BFE4-0E6D3C0B0A7D}"/>
                </c:ext>
              </c:extLst>
            </c:dLbl>
            <c:dLbl>
              <c:idx val="4"/>
              <c:layout>
                <c:manualLayout>
                  <c:x val="-0.10978292143012319"/>
                  <c:y val="-0.1411800844838994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5-40D1-BFE4-0E6D3C0B0A7D}"/>
                </c:ext>
              </c:extLst>
            </c:dLbl>
            <c:dLbl>
              <c:idx val="5"/>
              <c:layout>
                <c:manualLayout>
                  <c:x val="0.1074198946608184"/>
                  <c:y val="-0.15799579761671056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5-40D1-BFE4-0E6D3C0B0A7D}"/>
                </c:ext>
              </c:extLst>
            </c:dLbl>
            <c:dLbl>
              <c:idx val="6"/>
              <c:layout>
                <c:manualLayout>
                  <c:x val="0.21178178231076819"/>
                  <c:y val="4.4463105546709708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5-40D1-BFE4-0E6D3C0B0A7D}"/>
                </c:ext>
              </c:extLst>
            </c:dLbl>
            <c:dLbl>
              <c:idx val="7"/>
              <c:layout>
                <c:manualLayout>
                  <c:x val="1.1940256346880406E-2"/>
                  <c:y val="0.1654160876949205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5-40D1-BFE4-0E6D3C0B0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'P16'!$R$12:$R$19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'P16'!$P$12:$P$19</c:f>
              <c:numCache>
                <c:formatCode>#,##0;;\-</c:formatCode>
                <c:ptCount val="8"/>
                <c:pt idx="0">
                  <c:v>375</c:v>
                </c:pt>
                <c:pt idx="1">
                  <c:v>211</c:v>
                </c:pt>
                <c:pt idx="2">
                  <c:v>347</c:v>
                </c:pt>
                <c:pt idx="3">
                  <c:v>110</c:v>
                </c:pt>
                <c:pt idx="4">
                  <c:v>334</c:v>
                </c:pt>
                <c:pt idx="5">
                  <c:v>420</c:v>
                </c:pt>
                <c:pt idx="6">
                  <c:v>972</c:v>
                </c:pt>
                <c:pt idx="7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75-40D1-BFE4-0E6D3C0B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0.98425196850393704" l="0.78740157480314965" r="0.78740157480314965" t="0.59055118110236227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100" b="0" i="0" u="none" strike="noStrike" baseline="0">
                <a:solidFill>
                  <a:srgbClr val="000000"/>
                </a:solidFill>
                <a:latin typeface="NewsGotT"/>
                <a:ea typeface="NewsGotT"/>
                <a:cs typeface="NewsGotT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1.2.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Visitantes. Evolución mensual.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0.19160002460629921"/>
          <c:y val="1.8867753890314275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0865198490813649"/>
          <c:y val="0.22740943898866575"/>
          <c:w val="0.88329979879275655"/>
          <c:h val="0.68302012643743815"/>
        </c:manualLayout>
      </c:layout>
      <c:lineChart>
        <c:grouping val="standard"/>
        <c:varyColors val="0"/>
        <c:ser>
          <c:idx val="1"/>
          <c:order val="0"/>
          <c:tx>
            <c:strRef>
              <c:f>'P4'!$B$20:$C$20</c:f>
              <c:strCache>
                <c:ptCount val="2"/>
                <c:pt idx="0">
                  <c:v>Total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strRef>
              <c:f>'P4'!$D$11:$O$11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'P4'!$D$20:$O$20</c:f>
              <c:numCache>
                <c:formatCode>#,##0;;\-</c:formatCode>
                <c:ptCount val="12"/>
                <c:pt idx="0">
                  <c:v>91595</c:v>
                </c:pt>
                <c:pt idx="1">
                  <c:v>90691</c:v>
                </c:pt>
                <c:pt idx="2">
                  <c:v>110998</c:v>
                </c:pt>
                <c:pt idx="3">
                  <c:v>83255</c:v>
                </c:pt>
                <c:pt idx="4">
                  <c:v>111938</c:v>
                </c:pt>
                <c:pt idx="5">
                  <c:v>92106</c:v>
                </c:pt>
                <c:pt idx="6">
                  <c:v>43872</c:v>
                </c:pt>
                <c:pt idx="7">
                  <c:v>48581</c:v>
                </c:pt>
                <c:pt idx="8">
                  <c:v>72477</c:v>
                </c:pt>
                <c:pt idx="9">
                  <c:v>96444</c:v>
                </c:pt>
                <c:pt idx="10">
                  <c:v>100778</c:v>
                </c:pt>
                <c:pt idx="11">
                  <c:v>73083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D1-41A6-B53B-67C0CFB58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532719"/>
        <c:axId val="1"/>
      </c:lineChart>
      <c:catAx>
        <c:axId val="15305327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-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3053271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NewsGotT" pitchFamily="2" charset="0"/>
          <a:ea typeface="Arial"/>
          <a:cs typeface="Arial"/>
        </a:defRPr>
      </a:pPr>
      <a:endParaRPr lang="es-ES"/>
    </a:p>
  </c:txPr>
  <c:printSettings>
    <c:headerFooter alignWithMargins="0">
      <c:oddFooter>&amp;D&amp;"Source Sans Pro,Normal"&amp;9Servicio de Información y Difusión. &amp;"Source Sans Pro,Negrita"Año 2021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4.2.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Actividades culturales presenciales. Evolución mensual.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8.1385010922714426E-2"/>
          <c:y val="1.8867753890314275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0865198490813649"/>
          <c:y val="0.22740943898866575"/>
          <c:w val="0.88329979879275655"/>
          <c:h val="0.68302012643743815"/>
        </c:manualLayout>
      </c:layout>
      <c:lineChart>
        <c:grouping val="standard"/>
        <c:varyColors val="0"/>
        <c:ser>
          <c:idx val="1"/>
          <c:order val="0"/>
          <c:tx>
            <c:strRef>
              <c:f>'P16'!$B$20:$C$20</c:f>
              <c:strCache>
                <c:ptCount val="2"/>
                <c:pt idx="0">
                  <c:v>Total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square"/>
            <c:size val="3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  <a:prstDash val="solid"/>
              </a:ln>
            </c:spPr>
          </c:marker>
          <c:cat>
            <c:strRef>
              <c:f>'P16'!$D$11:$O$11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'P16'!$D$20:$O$20</c:f>
              <c:numCache>
                <c:formatCode>#,##0;;\-</c:formatCode>
                <c:ptCount val="12"/>
                <c:pt idx="0">
                  <c:v>246</c:v>
                </c:pt>
                <c:pt idx="1">
                  <c:v>320</c:v>
                </c:pt>
                <c:pt idx="2">
                  <c:v>407</c:v>
                </c:pt>
                <c:pt idx="3">
                  <c:v>319</c:v>
                </c:pt>
                <c:pt idx="4">
                  <c:v>374</c:v>
                </c:pt>
                <c:pt idx="5">
                  <c:v>227</c:v>
                </c:pt>
                <c:pt idx="6">
                  <c:v>42</c:v>
                </c:pt>
                <c:pt idx="7">
                  <c:v>37</c:v>
                </c:pt>
                <c:pt idx="8">
                  <c:v>164</c:v>
                </c:pt>
                <c:pt idx="9">
                  <c:v>346</c:v>
                </c:pt>
                <c:pt idx="10">
                  <c:v>374</c:v>
                </c:pt>
                <c:pt idx="11">
                  <c:v>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7D2-453C-B449-6F1646107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1150911"/>
        <c:axId val="1"/>
      </c:lineChart>
      <c:catAx>
        <c:axId val="2111150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2111150911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4.3.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Actividades culturales presenciales. Distribución por tipo de actividad.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5.8175356142842949E-3"/>
          <c:y val="1.7304999037282501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6959728051614695"/>
          <c:y val="0.16516417965236863"/>
          <c:w val="0.59806946887380208"/>
          <c:h val="0.79527883088687978"/>
        </c:manualLayout>
      </c:layout>
      <c:ofPieChart>
        <c:ofPieType val="bar"/>
        <c:varyColors val="1"/>
        <c:ser>
          <c:idx val="0"/>
          <c:order val="0"/>
          <c:spPr>
            <a:solidFill>
              <a:srgbClr val="FFC000"/>
            </a:solidFill>
            <a:ln w="25400">
              <a:noFill/>
            </a:ln>
          </c:spPr>
          <c:explosion val="5"/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D0F0-46EF-9B6B-C6FFBBDAAAE4}"/>
              </c:ext>
            </c:extLst>
          </c:dPt>
          <c:dPt>
            <c:idx val="1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0F0-46EF-9B6B-C6FFBBDAAAE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D0F0-46EF-9B6B-C6FFBBDAAA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0F0-46EF-9B6B-C6FFBBDAAAE4}"/>
              </c:ext>
            </c:extLst>
          </c:dPt>
          <c:dPt>
            <c:idx val="4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D0F0-46EF-9B6B-C6FFBBDAAAE4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0F0-46EF-9B6B-C6FFBBDAAA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D0F0-46EF-9B6B-C6FFBBDAAAE4}"/>
              </c:ext>
            </c:extLst>
          </c:dPt>
          <c:dPt>
            <c:idx val="7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0F0-46EF-9B6B-C6FFBBDAAAE4}"/>
              </c:ext>
            </c:extLst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D0F0-46EF-9B6B-C6FFBBDAAAE4}"/>
              </c:ext>
            </c:extLst>
          </c:dPt>
          <c:dLbls>
            <c:dLbl>
              <c:idx val="0"/>
              <c:layout>
                <c:manualLayout>
                  <c:x val="-2.5755963961556768E-2"/>
                  <c:y val="-0.14121212121212129"/>
                </c:manualLayout>
              </c:layout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F0-46EF-9B6B-C6FFBBDAAAE4}"/>
                </c:ext>
              </c:extLst>
            </c:dLbl>
            <c:dLbl>
              <c:idx val="2"/>
              <c:layout>
                <c:manualLayout>
                  <c:x val="-4.94701948046526E-3"/>
                  <c:y val="7.2433236055283304E-2"/>
                </c:manualLayout>
              </c:layout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0-46EF-9B6B-C6FFBBDAAAE4}"/>
                </c:ext>
              </c:extLst>
            </c:dLbl>
            <c:dLbl>
              <c:idx val="4"/>
              <c:layout>
                <c:manualLayout>
                  <c:x val="1.3241428066454577E-2"/>
                  <c:y val="-4.4949800855312669E-3"/>
                </c:manualLayout>
              </c:layout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0-46EF-9B6B-C6FFBBDAAAE4}"/>
                </c:ext>
              </c:extLst>
            </c:dLbl>
            <c:dLbl>
              <c:idx val="5"/>
              <c:layout>
                <c:manualLayout>
                  <c:x val="-9.1905266878755748E-2"/>
                  <c:y val="-4.2734549061885293E-17"/>
                </c:manualLayout>
              </c:layout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0-46EF-9B6B-C6FFBBDAAAE4}"/>
                </c:ext>
              </c:extLst>
            </c:dLbl>
            <c:dLbl>
              <c:idx val="6"/>
              <c:layout>
                <c:manualLayout>
                  <c:x val="-8.3421703782255316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Source Sans Pro"/>
                        <a:ea typeface="Source Sans Pro"/>
                        <a:cs typeface="Source Sans Pro"/>
                      </a:defRPr>
                    </a:pPr>
                    <a:r>
                      <a:rPr lang="en-US" sz="1050" b="0" i="0" u="none" strike="noStrike" baseline="0">
                        <a:solidFill>
                          <a:srgbClr val="000000"/>
                        </a:solidFill>
                        <a:latin typeface="Source Sans Pro"/>
                        <a:ea typeface="Source Sans Pro"/>
                      </a:rPr>
                      <a:t>Jornadas y </a:t>
                    </a:r>
                  </a:p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Source Sans Pro"/>
                        <a:ea typeface="Source Sans Pro"/>
                        <a:cs typeface="Source Sans Pro"/>
                      </a:defRPr>
                    </a:pPr>
                    <a:r>
                      <a:rPr lang="en-US" sz="1050" b="0" i="0" u="none" strike="noStrike" baseline="0">
                        <a:solidFill>
                          <a:srgbClr val="000000"/>
                        </a:solidFill>
                        <a:latin typeface="Source Sans Pro"/>
                        <a:ea typeface="Source Sans Pro"/>
                      </a:rPr>
                      <a:t>congresos</a:t>
                    </a:r>
                  </a:p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Source Sans Pro"/>
                        <a:ea typeface="Source Sans Pro"/>
                        <a:cs typeface="Source Sans Pro"/>
                      </a:defRPr>
                    </a:pPr>
                    <a:r>
                      <a:rPr lang="en-US" sz="1050" b="0" i="0" u="none" strike="noStrike" baseline="0">
                        <a:solidFill>
                          <a:srgbClr val="000000"/>
                        </a:solidFill>
                        <a:latin typeface="Source Sans Pro"/>
                        <a:ea typeface="Source Sans Pro"/>
                      </a:rPr>
                      <a:t>6%</a:t>
                    </a:r>
                  </a:p>
                </c:rich>
              </c:tx>
              <c:spPr>
                <a:noFill/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D0F0-46EF-9B6B-C6FFBBDAAAE4}"/>
                </c:ext>
              </c:extLst>
            </c:dLbl>
            <c:dLbl>
              <c:idx val="7"/>
              <c:layout>
                <c:manualLayout>
                  <c:x val="-8.766348533050548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0-46EF-9B6B-C6FFBBDAAA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'P17'!$B$43:$B$50</c:f>
              <c:strCache>
                <c:ptCount val="8"/>
                <c:pt idx="0">
                  <c:v>Club de lectura</c:v>
                </c:pt>
                <c:pt idx="1">
                  <c:v>Cursos y talleres</c:v>
                </c:pt>
                <c:pt idx="2">
                  <c:v>Proyecciones, repr. teatrales y otras act.</c:v>
                </c:pt>
                <c:pt idx="3">
                  <c:v>Visitas 
guiadas</c:v>
                </c:pt>
                <c:pt idx="4">
                  <c:v>Presentaciones de libros</c:v>
                </c:pt>
                <c:pt idx="5">
                  <c:v>Cuentacuentos</c:v>
                </c:pt>
                <c:pt idx="6">
                  <c:v>Jornadas y congresos</c:v>
                </c:pt>
                <c:pt idx="7">
                  <c:v>Exposiciones</c:v>
                </c:pt>
              </c:strCache>
            </c:strRef>
          </c:cat>
          <c:val>
            <c:numRef>
              <c:f>'P17'!$C$43:$C$50</c:f>
              <c:numCache>
                <c:formatCode>0</c:formatCode>
                <c:ptCount val="8"/>
                <c:pt idx="0">
                  <c:v>978</c:v>
                </c:pt>
                <c:pt idx="1">
                  <c:v>566</c:v>
                </c:pt>
                <c:pt idx="2">
                  <c:v>444</c:v>
                </c:pt>
                <c:pt idx="3">
                  <c:v>442</c:v>
                </c:pt>
                <c:pt idx="4">
                  <c:v>379</c:v>
                </c:pt>
                <c:pt idx="5">
                  <c:v>215</c:v>
                </c:pt>
                <c:pt idx="6">
                  <c:v>194</c:v>
                </c:pt>
                <c:pt idx="7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F0-46EF-9B6B-C6FFBBDAA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4.4.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Evolución de las actividades culturales.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Período 2013 - 2023</a:t>
            </a:r>
          </a:p>
        </c:rich>
      </c:tx>
      <c:layout>
        <c:manualLayout>
          <c:xMode val="edge"/>
          <c:yMode val="edge"/>
          <c:x val="0.25682983281356786"/>
          <c:y val="1.3089036947304664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7.5471775369922042E-2"/>
          <c:y val="0.16492167677529448"/>
          <c:w val="0.92033637187210493"/>
          <c:h val="0.62827305438207415"/>
        </c:manualLayout>
      </c:layout>
      <c:lineChart>
        <c:grouping val="standard"/>
        <c:varyColors val="0"/>
        <c:ser>
          <c:idx val="0"/>
          <c:order val="0"/>
          <c:tx>
            <c:strRef>
              <c:f>'P18'!$B$20:$D$20</c:f>
              <c:strCache>
                <c:ptCount val="3"/>
                <c:pt idx="0">
                  <c:v>Total</c:v>
                </c:pt>
              </c:strCache>
            </c:strRef>
          </c:tx>
          <c:spPr>
            <a:ln>
              <a:solidFill>
                <a:srgbClr val="FFCC00"/>
              </a:solidFill>
            </a:ln>
          </c:spPr>
          <c:marker>
            <c:symbol val="diamond"/>
            <c:size val="5"/>
            <c:spPr>
              <a:solidFill>
                <a:srgbClr val="FF66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'P18'!$E$11:$O$11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'P18'!$E$20:$O$20</c:f>
              <c:numCache>
                <c:formatCode>#,##0;;\-</c:formatCode>
                <c:ptCount val="11"/>
                <c:pt idx="0">
                  <c:v>2506</c:v>
                </c:pt>
                <c:pt idx="1">
                  <c:v>2973</c:v>
                </c:pt>
                <c:pt idx="2">
                  <c:v>3145</c:v>
                </c:pt>
                <c:pt idx="3">
                  <c:v>2859</c:v>
                </c:pt>
                <c:pt idx="4">
                  <c:v>2972</c:v>
                </c:pt>
                <c:pt idx="5">
                  <c:v>3332</c:v>
                </c:pt>
                <c:pt idx="6">
                  <c:v>3322</c:v>
                </c:pt>
                <c:pt idx="7">
                  <c:v>805</c:v>
                </c:pt>
                <c:pt idx="8">
                  <c:v>1391</c:v>
                </c:pt>
                <c:pt idx="9">
                  <c:v>2797</c:v>
                </c:pt>
                <c:pt idx="10">
                  <c:v>3143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3-4586-B113-8ADE6CFEE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926383"/>
        <c:axId val="1"/>
      </c:lineChart>
      <c:catAx>
        <c:axId val="2106926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210692638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4.5.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Evolución de las actividades culturales por tipo de actividad.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Período 2013 - 2023</a:t>
            </a:r>
          </a:p>
        </c:rich>
      </c:tx>
      <c:layout>
        <c:manualLayout>
          <c:xMode val="edge"/>
          <c:yMode val="edge"/>
          <c:x val="0.2437007874015748"/>
          <c:y val="1.3089014430816965E-2"/>
        </c:manualLayout>
      </c:layout>
      <c:overlay val="0"/>
      <c:spPr>
        <a:noFill/>
        <a:ln w="12700">
          <a:solidFill>
            <a:srgbClr val="84AE2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7.5471775369922042E-2"/>
          <c:y val="0.12526846783557258"/>
          <c:w val="0.92184463367418434"/>
          <c:h val="0.55392364058581911"/>
        </c:manualLayout>
      </c:layout>
      <c:lineChart>
        <c:grouping val="standard"/>
        <c:varyColors val="0"/>
        <c:ser>
          <c:idx val="0"/>
          <c:order val="0"/>
          <c:tx>
            <c:strRef>
              <c:f>'P19'!$B$12:$D$12</c:f>
              <c:strCache>
                <c:ptCount val="3"/>
                <c:pt idx="0">
                  <c:v>Visitas 
guiadas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'P19'!$E$11:$O$11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'P19'!$E$12:$O$12</c:f>
              <c:numCache>
                <c:formatCode>#,##0;\-#,##0;\-;</c:formatCode>
                <c:ptCount val="11"/>
                <c:pt idx="0">
                  <c:v>384</c:v>
                </c:pt>
                <c:pt idx="1">
                  <c:v>370</c:v>
                </c:pt>
                <c:pt idx="2">
                  <c:v>379</c:v>
                </c:pt>
                <c:pt idx="3">
                  <c:v>342</c:v>
                </c:pt>
                <c:pt idx="4">
                  <c:v>378</c:v>
                </c:pt>
                <c:pt idx="5" formatCode="#,##0;;\-">
                  <c:v>442</c:v>
                </c:pt>
                <c:pt idx="6" formatCode="#,##0;;\-">
                  <c:v>349</c:v>
                </c:pt>
                <c:pt idx="7" formatCode="#,##0;;\-">
                  <c:v>75</c:v>
                </c:pt>
                <c:pt idx="8" formatCode="#,##0;;\-">
                  <c:v>64</c:v>
                </c:pt>
                <c:pt idx="9" formatCode="#,##0;;\-">
                  <c:v>221</c:v>
                </c:pt>
                <c:pt idx="10" formatCode="#,##0;;\-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3-4E54-9D13-32A4C62B9EF1}"/>
            </c:ext>
          </c:extLst>
        </c:ser>
        <c:ser>
          <c:idx val="1"/>
          <c:order val="1"/>
          <c:tx>
            <c:strRef>
              <c:f>'P19'!$B$13:$D$13</c:f>
              <c:strCache>
                <c:ptCount val="3"/>
                <c:pt idx="0">
                  <c:v>Animación a la lectura</c:v>
                </c:pt>
              </c:strCache>
            </c:strRef>
          </c:tx>
          <c:spPr>
            <a:ln>
              <a:solidFill>
                <a:srgbClr val="FF8080"/>
              </a:solidFill>
            </a:ln>
          </c:spPr>
          <c:marker>
            <c:symbol val="none"/>
          </c:marker>
          <c:cat>
            <c:numRef>
              <c:f>'P19'!$E$11:$O$11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'P19'!$E$13:$O$13</c:f>
              <c:numCache>
                <c:formatCode>#,##0;\-#,##0;\-;</c:formatCode>
                <c:ptCount val="11"/>
                <c:pt idx="0">
                  <c:v>1262</c:v>
                </c:pt>
                <c:pt idx="1">
                  <c:v>1508</c:v>
                </c:pt>
                <c:pt idx="2">
                  <c:v>1427</c:v>
                </c:pt>
                <c:pt idx="3">
                  <c:v>1394</c:v>
                </c:pt>
                <c:pt idx="4">
                  <c:v>1415</c:v>
                </c:pt>
                <c:pt idx="5" formatCode="#,##0;;\-">
                  <c:v>1572</c:v>
                </c:pt>
                <c:pt idx="6" formatCode="#,##0;;\-">
                  <c:v>1560</c:v>
                </c:pt>
                <c:pt idx="7" formatCode="#,##0;;\-">
                  <c:v>372</c:v>
                </c:pt>
                <c:pt idx="8" formatCode="#,##0;;\-">
                  <c:v>565</c:v>
                </c:pt>
                <c:pt idx="9" formatCode="#,##0;;\-">
                  <c:v>1344</c:v>
                </c:pt>
                <c:pt idx="10" formatCode="#,##0;;\-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3-4E54-9D13-32A4C62B9EF1}"/>
            </c:ext>
          </c:extLst>
        </c:ser>
        <c:ser>
          <c:idx val="2"/>
          <c:order val="2"/>
          <c:tx>
            <c:strRef>
              <c:f>'P19'!$B$17:$D$17</c:f>
              <c:strCache>
                <c:ptCount val="3"/>
                <c:pt idx="0">
                  <c:v>Cursos y talleres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'P19'!$E$11:$O$11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'P19'!$E$17:$O$17</c:f>
              <c:numCache>
                <c:formatCode>#,##0;\-#,##0;\-;</c:formatCode>
                <c:ptCount val="11"/>
                <c:pt idx="0">
                  <c:v>225</c:v>
                </c:pt>
                <c:pt idx="1">
                  <c:v>356</c:v>
                </c:pt>
                <c:pt idx="2">
                  <c:v>484</c:v>
                </c:pt>
                <c:pt idx="3">
                  <c:v>431</c:v>
                </c:pt>
                <c:pt idx="4">
                  <c:v>487</c:v>
                </c:pt>
                <c:pt idx="5" formatCode="#,##0;;\-">
                  <c:v>566</c:v>
                </c:pt>
                <c:pt idx="6" formatCode="#,##0;;\-">
                  <c:v>789</c:v>
                </c:pt>
                <c:pt idx="7" formatCode="#,##0;;\-">
                  <c:v>161</c:v>
                </c:pt>
                <c:pt idx="8" formatCode="#,##0;;\-">
                  <c:v>482</c:v>
                </c:pt>
                <c:pt idx="9" formatCode="#,##0;;\-">
                  <c:v>813</c:v>
                </c:pt>
                <c:pt idx="10" formatCode="#,##0;;\-">
                  <c:v>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3-4E54-9D13-32A4C62B9EF1}"/>
            </c:ext>
          </c:extLst>
        </c:ser>
        <c:ser>
          <c:idx val="3"/>
          <c:order val="3"/>
          <c:tx>
            <c:strRef>
              <c:f>'P19'!$B$18:$D$18</c:f>
              <c:strCache>
                <c:ptCount val="3"/>
                <c:pt idx="0">
                  <c:v>Jornadas y congresos</c:v>
                </c:pt>
              </c:strCache>
            </c:strRef>
          </c:tx>
          <c:spPr>
            <a:ln>
              <a:solidFill>
                <a:srgbClr val="9999FF"/>
              </a:solidFill>
            </a:ln>
          </c:spPr>
          <c:marker>
            <c:symbol val="none"/>
          </c:marker>
          <c:cat>
            <c:numRef>
              <c:f>'P19'!$E$11:$O$11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'P19'!$E$18:$O$18</c:f>
              <c:numCache>
                <c:formatCode>#,##0;\-#,##0;\-;</c:formatCode>
                <c:ptCount val="11"/>
                <c:pt idx="0">
                  <c:v>164</c:v>
                </c:pt>
                <c:pt idx="1">
                  <c:v>182</c:v>
                </c:pt>
                <c:pt idx="2">
                  <c:v>167</c:v>
                </c:pt>
                <c:pt idx="3">
                  <c:v>132</c:v>
                </c:pt>
                <c:pt idx="4">
                  <c:v>186</c:v>
                </c:pt>
                <c:pt idx="5" formatCode="#,##0;;\-">
                  <c:v>194</c:v>
                </c:pt>
                <c:pt idx="6" formatCode="#,##0;;\-">
                  <c:v>201</c:v>
                </c:pt>
                <c:pt idx="7" formatCode="#,##0;;\-">
                  <c:v>96</c:v>
                </c:pt>
                <c:pt idx="8" formatCode="#,##0;;\-">
                  <c:v>57</c:v>
                </c:pt>
                <c:pt idx="9" formatCode="#,##0;;\-">
                  <c:v>86</c:v>
                </c:pt>
                <c:pt idx="10" formatCode="#,##0;;\-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D3-4E54-9D13-32A4C62B9EF1}"/>
            </c:ext>
          </c:extLst>
        </c:ser>
        <c:ser>
          <c:idx val="4"/>
          <c:order val="4"/>
          <c:tx>
            <c:strRef>
              <c:f>'P19'!$B$19:$D$19</c:f>
              <c:strCache>
                <c:ptCount val="3"/>
                <c:pt idx="0">
                  <c:v>Otras actividades culturales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'P19'!$E$11:$O$11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'P19'!$E$19:$O$19</c:f>
              <c:numCache>
                <c:formatCode>#,##0;\-#,##0;\-;</c:formatCode>
                <c:ptCount val="11"/>
                <c:pt idx="0">
                  <c:v>471</c:v>
                </c:pt>
                <c:pt idx="1">
                  <c:v>557</c:v>
                </c:pt>
                <c:pt idx="2">
                  <c:v>688</c:v>
                </c:pt>
                <c:pt idx="3">
                  <c:v>560</c:v>
                </c:pt>
                <c:pt idx="4">
                  <c:v>506</c:v>
                </c:pt>
                <c:pt idx="5" formatCode="#,##0;;\-">
                  <c:v>558</c:v>
                </c:pt>
                <c:pt idx="6" formatCode="#,##0;;\-">
                  <c:v>423</c:v>
                </c:pt>
                <c:pt idx="7" formatCode="#,##0;;\-">
                  <c:v>77</c:v>
                </c:pt>
                <c:pt idx="8" formatCode="#,##0;;\-">
                  <c:v>223</c:v>
                </c:pt>
                <c:pt idx="9" formatCode="#,##0;;\-">
                  <c:v>333</c:v>
                </c:pt>
                <c:pt idx="10" formatCode="#,##0;;\-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D3-4E54-9D13-32A4C62B9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0527919"/>
        <c:axId val="1"/>
      </c:lineChart>
      <c:catAx>
        <c:axId val="1530527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3052791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719699642942439"/>
          <c:y val="0.84368591882846045"/>
          <c:w val="0.75177810993114969"/>
          <c:h val="0.12094798137051357"/>
        </c:manualLayout>
      </c:layout>
      <c:overlay val="0"/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5.1.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Colección total. Distribución provincial.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1.1235949766368891E-2"/>
          <c:y val="2.0761414724149583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5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86731871520541"/>
          <c:y val="0.17993115912414062"/>
          <c:w val="0.58955034632132308"/>
          <c:h val="0.7800163034228230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8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8B5-468B-98CA-BDEA43E3FEA8}"/>
              </c:ext>
            </c:extLst>
          </c:dPt>
          <c:dPt>
            <c:idx val="1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8B5-468B-98CA-BDEA43E3FEA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B8B5-468B-98CA-BDEA43E3FEA8}"/>
              </c:ext>
            </c:extLst>
          </c:dPt>
          <c:dPt>
            <c:idx val="3"/>
            <c:bubble3D val="0"/>
            <c:explosion val="6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8B5-468B-98CA-BDEA43E3FEA8}"/>
              </c:ext>
            </c:extLst>
          </c:dPt>
          <c:dPt>
            <c:idx val="4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B8B5-468B-98CA-BDEA43E3FEA8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8B5-468B-98CA-BDEA43E3FEA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B8B5-468B-98CA-BDEA43E3FEA8}"/>
              </c:ext>
            </c:extLst>
          </c:dPt>
          <c:dPt>
            <c:idx val="7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8B5-468B-98CA-BDEA43E3FEA8}"/>
              </c:ext>
            </c:extLst>
          </c:dPt>
          <c:dLbls>
            <c:dLbl>
              <c:idx val="0"/>
              <c:layout>
                <c:manualLayout>
                  <c:x val="-0.10317754332586782"/>
                  <c:y val="0.1449401003092435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B5-468B-98CA-BDEA43E3FEA8}"/>
                </c:ext>
              </c:extLst>
            </c:dLbl>
            <c:dLbl>
              <c:idx val="1"/>
              <c:layout>
                <c:manualLayout>
                  <c:x val="-0.12302738767671931"/>
                  <c:y val="1.661911072997063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B5-468B-98CA-BDEA43E3FEA8}"/>
                </c:ext>
              </c:extLst>
            </c:dLbl>
            <c:dLbl>
              <c:idx val="2"/>
              <c:layout>
                <c:manualLayout>
                  <c:x val="-0.12320869084189588"/>
                  <c:y val="-0.190818325927080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5-468B-98CA-BDEA43E3FEA8}"/>
                </c:ext>
              </c:extLst>
            </c:dLbl>
            <c:dLbl>
              <c:idx val="3"/>
              <c:layout>
                <c:manualLayout>
                  <c:x val="1.3352959681470943E-2"/>
                  <c:y val="-0.1583662933222456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5-468B-98CA-BDEA43E3FEA8}"/>
                </c:ext>
              </c:extLst>
            </c:dLbl>
            <c:dLbl>
              <c:idx val="4"/>
              <c:layout>
                <c:manualLayout>
                  <c:x val="0.11071443663459772"/>
                  <c:y val="-0.1857075786318790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5-468B-98CA-BDEA43E3FEA8}"/>
                </c:ext>
              </c:extLst>
            </c:dLbl>
            <c:dLbl>
              <c:idx val="5"/>
              <c:layout>
                <c:manualLayout>
                  <c:x val="0.12050421948377527"/>
                  <c:y val="-8.063338617326300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5-468B-98CA-BDEA43E3FEA8}"/>
                </c:ext>
              </c:extLst>
            </c:dLbl>
            <c:dLbl>
              <c:idx val="6"/>
              <c:layout>
                <c:manualLayout>
                  <c:x val="0.1200820268664986"/>
                  <c:y val="8.787782715279397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5-468B-98CA-BDEA43E3FEA8}"/>
                </c:ext>
              </c:extLst>
            </c:dLbl>
            <c:dLbl>
              <c:idx val="7"/>
              <c:layout>
                <c:manualLayout>
                  <c:x val="3.2884902840059793E-2"/>
                  <c:y val="0.1840312535190526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B5-468B-98CA-BDEA43E3FE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'P20'!$P$12:$P$19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'P20'!$N$12:$N$19</c:f>
              <c:numCache>
                <c:formatCode>#,##0;;\-</c:formatCode>
                <c:ptCount val="8"/>
                <c:pt idx="0">
                  <c:v>151735</c:v>
                </c:pt>
                <c:pt idx="1">
                  <c:v>194354</c:v>
                </c:pt>
                <c:pt idx="2">
                  <c:v>242791</c:v>
                </c:pt>
                <c:pt idx="3">
                  <c:v>201121</c:v>
                </c:pt>
                <c:pt idx="4">
                  <c:v>142051</c:v>
                </c:pt>
                <c:pt idx="5">
                  <c:v>166135</c:v>
                </c:pt>
                <c:pt idx="6">
                  <c:v>210124</c:v>
                </c:pt>
                <c:pt idx="7">
                  <c:v>224877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B5-468B-98CA-BDEA43E3F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0.98425196850393704" l="0.78740157480314965" r="0.78740157480314965" t="0.59055118110236227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5.2.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Colección por tipo de documento.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0.1916002530044276"/>
          <c:y val="1.886778215223097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5.9461170294889606E-2"/>
          <c:y val="0.27105610236220473"/>
          <c:w val="0.88329979879275655"/>
          <c:h val="0.518019356955380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'P20'!$D$11</c:f>
              <c:strCache>
                <c:ptCount val="1"/>
                <c:pt idx="0">
                  <c:v>Libros</c:v>
                </c:pt>
              </c:strCache>
            </c:strRef>
          </c:tx>
          <c:spPr>
            <a:ln w="25400">
              <a:noFill/>
              <a:prstDash val="solid"/>
            </a:ln>
          </c:spPr>
          <c:invertIfNegative val="0"/>
          <c:cat>
            <c:strRef>
              <c:f>'P20'!$B$12:$C$19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'P20'!$D$12:$D$19</c:f>
              <c:numCache>
                <c:formatCode>#,##0;;\-</c:formatCode>
                <c:ptCount val="8"/>
                <c:pt idx="0">
                  <c:v>135432</c:v>
                </c:pt>
                <c:pt idx="1">
                  <c:v>157397</c:v>
                </c:pt>
                <c:pt idx="2">
                  <c:v>197577</c:v>
                </c:pt>
                <c:pt idx="3">
                  <c:v>170427</c:v>
                </c:pt>
                <c:pt idx="4">
                  <c:v>117653</c:v>
                </c:pt>
                <c:pt idx="5">
                  <c:v>139137</c:v>
                </c:pt>
                <c:pt idx="6">
                  <c:v>177601</c:v>
                </c:pt>
                <c:pt idx="7">
                  <c:v>198007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3-48DD-BC00-1D39CA38FE85}"/>
            </c:ext>
          </c:extLst>
        </c:ser>
        <c:ser>
          <c:idx val="0"/>
          <c:order val="1"/>
          <c:tx>
            <c:strRef>
              <c:f>'P20'!$E$11</c:f>
              <c:strCache>
                <c:ptCount val="1"/>
                <c:pt idx="0">
                  <c:v>Manuscritos</c:v>
                </c:pt>
              </c:strCache>
            </c:strRef>
          </c:tx>
          <c:invertIfNegative val="0"/>
          <c:cat>
            <c:strRef>
              <c:f>'P20'!$B$12:$C$19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'P20'!$E$12:$E$19</c:f>
              <c:numCache>
                <c:formatCode>#,##0;;\-</c:formatCode>
                <c:ptCount val="8"/>
                <c:pt idx="0">
                  <c:v>89</c:v>
                </c:pt>
                <c:pt idx="1">
                  <c:v>159</c:v>
                </c:pt>
                <c:pt idx="2">
                  <c:v>671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3-48DD-BC00-1D39CA38FE85}"/>
            </c:ext>
          </c:extLst>
        </c:ser>
        <c:ser>
          <c:idx val="2"/>
          <c:order val="2"/>
          <c:tx>
            <c:strRef>
              <c:f>'P20'!$F$11</c:f>
              <c:strCache>
                <c:ptCount val="1"/>
                <c:pt idx="0">
                  <c:v>Documentos sonoros</c:v>
                </c:pt>
              </c:strCache>
            </c:strRef>
          </c:tx>
          <c:invertIfNegative val="0"/>
          <c:cat>
            <c:strRef>
              <c:f>'P20'!$B$12:$C$19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'P20'!$F$12:$F$19</c:f>
              <c:numCache>
                <c:formatCode>#,##0;;\-</c:formatCode>
                <c:ptCount val="8"/>
                <c:pt idx="0">
                  <c:v>3610</c:v>
                </c:pt>
                <c:pt idx="1">
                  <c:v>10817</c:v>
                </c:pt>
                <c:pt idx="2">
                  <c:v>15128</c:v>
                </c:pt>
                <c:pt idx="3">
                  <c:v>11072</c:v>
                </c:pt>
                <c:pt idx="4">
                  <c:v>7593</c:v>
                </c:pt>
                <c:pt idx="5">
                  <c:v>8978</c:v>
                </c:pt>
                <c:pt idx="6">
                  <c:v>5979</c:v>
                </c:pt>
                <c:pt idx="7">
                  <c:v>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3-48DD-BC00-1D39CA38FE85}"/>
            </c:ext>
          </c:extLst>
        </c:ser>
        <c:ser>
          <c:idx val="3"/>
          <c:order val="3"/>
          <c:tx>
            <c:strRef>
              <c:f>'P20'!$G$11</c:f>
              <c:strCache>
                <c:ptCount val="1"/>
                <c:pt idx="0">
                  <c:v>Documentos audiovisuales</c:v>
                </c:pt>
              </c:strCache>
            </c:strRef>
          </c:tx>
          <c:invertIfNegative val="0"/>
          <c:cat>
            <c:strRef>
              <c:f>'P20'!$B$12:$C$19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'P20'!$G$12:$G$19</c:f>
              <c:numCache>
                <c:formatCode>#,##0;;\-</c:formatCode>
                <c:ptCount val="8"/>
                <c:pt idx="0">
                  <c:v>7808</c:v>
                </c:pt>
                <c:pt idx="1">
                  <c:v>12487</c:v>
                </c:pt>
                <c:pt idx="2">
                  <c:v>14269</c:v>
                </c:pt>
                <c:pt idx="3">
                  <c:v>12476</c:v>
                </c:pt>
                <c:pt idx="4">
                  <c:v>11422</c:v>
                </c:pt>
                <c:pt idx="5">
                  <c:v>14569</c:v>
                </c:pt>
                <c:pt idx="6">
                  <c:v>8777</c:v>
                </c:pt>
                <c:pt idx="7">
                  <c:v>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3-48DD-BC00-1D39CA38FE85}"/>
            </c:ext>
          </c:extLst>
        </c:ser>
        <c:ser>
          <c:idx val="4"/>
          <c:order val="4"/>
          <c:tx>
            <c:strRef>
              <c:f>'P20'!$H$11</c:f>
              <c:strCache>
                <c:ptCount val="1"/>
                <c:pt idx="0">
                  <c:v>Diapositivas</c:v>
                </c:pt>
              </c:strCache>
            </c:strRef>
          </c:tx>
          <c:invertIfNegative val="0"/>
          <c:cat>
            <c:strRef>
              <c:f>'P20'!$B$12:$C$19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'P20'!$H$12:$H$19</c:f>
              <c:numCache>
                <c:formatCode>#,##0;;\-</c:formatCode>
                <c:ptCount val="8"/>
                <c:pt idx="0">
                  <c:v>0</c:v>
                </c:pt>
                <c:pt idx="1">
                  <c:v>451</c:v>
                </c:pt>
                <c:pt idx="2">
                  <c:v>2585</c:v>
                </c:pt>
                <c:pt idx="3">
                  <c:v>0</c:v>
                </c:pt>
                <c:pt idx="4">
                  <c:v>1416</c:v>
                </c:pt>
                <c:pt idx="5">
                  <c:v>0</c:v>
                </c:pt>
                <c:pt idx="6">
                  <c:v>149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3-48DD-BC00-1D39CA38FE85}"/>
            </c:ext>
          </c:extLst>
        </c:ser>
        <c:ser>
          <c:idx val="5"/>
          <c:order val="5"/>
          <c:tx>
            <c:strRef>
              <c:f>'P20'!$I$11</c:f>
              <c:strCache>
                <c:ptCount val="1"/>
                <c:pt idx="0">
                  <c:v>Documentos electrónicos</c:v>
                </c:pt>
              </c:strCache>
            </c:strRef>
          </c:tx>
          <c:invertIfNegative val="0"/>
          <c:cat>
            <c:strRef>
              <c:f>'P20'!$B$12:$C$19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'P20'!$I$12:$I$19</c:f>
              <c:numCache>
                <c:formatCode>#,##0;;\-</c:formatCode>
                <c:ptCount val="8"/>
                <c:pt idx="0">
                  <c:v>4344</c:v>
                </c:pt>
                <c:pt idx="1">
                  <c:v>773</c:v>
                </c:pt>
                <c:pt idx="2">
                  <c:v>3724</c:v>
                </c:pt>
                <c:pt idx="3">
                  <c:v>7107</c:v>
                </c:pt>
                <c:pt idx="4">
                  <c:v>2997</c:v>
                </c:pt>
                <c:pt idx="5">
                  <c:v>3208</c:v>
                </c:pt>
                <c:pt idx="6">
                  <c:v>3692</c:v>
                </c:pt>
                <c:pt idx="7">
                  <c:v>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3-48DD-BC00-1D39CA38FE85}"/>
            </c:ext>
          </c:extLst>
        </c:ser>
        <c:ser>
          <c:idx val="6"/>
          <c:order val="6"/>
          <c:tx>
            <c:strRef>
              <c:f>'P20'!$J$11</c:f>
              <c:strCache>
                <c:ptCount val="1"/>
                <c:pt idx="0">
                  <c:v>Microformas</c:v>
                </c:pt>
              </c:strCache>
            </c:strRef>
          </c:tx>
          <c:invertIfNegative val="0"/>
          <c:cat>
            <c:strRef>
              <c:f>'P20'!$B$12:$C$19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'P20'!$J$12:$J$19</c:f>
              <c:numCache>
                <c:formatCode>#,##0;;\-</c:formatCode>
                <c:ptCount val="8"/>
                <c:pt idx="0">
                  <c:v>10</c:v>
                </c:pt>
                <c:pt idx="1">
                  <c:v>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3-48DD-BC00-1D39CA38FE85}"/>
            </c:ext>
          </c:extLst>
        </c:ser>
        <c:ser>
          <c:idx val="7"/>
          <c:order val="7"/>
          <c:tx>
            <c:strRef>
              <c:f>'P20'!$K$11</c:f>
              <c:strCache>
                <c:ptCount val="1"/>
                <c:pt idx="0">
                  <c:v>Documentos cartográficos</c:v>
                </c:pt>
              </c:strCache>
            </c:strRef>
          </c:tx>
          <c:invertIfNegative val="0"/>
          <c:cat>
            <c:strRef>
              <c:f>'P20'!$B$12:$C$19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'P20'!$K$12:$K$19</c:f>
              <c:numCache>
                <c:formatCode>#,##0;;\-</c:formatCode>
                <c:ptCount val="8"/>
                <c:pt idx="0">
                  <c:v>147</c:v>
                </c:pt>
                <c:pt idx="1">
                  <c:v>2637</c:v>
                </c:pt>
                <c:pt idx="2">
                  <c:v>665</c:v>
                </c:pt>
                <c:pt idx="3">
                  <c:v>1</c:v>
                </c:pt>
                <c:pt idx="4">
                  <c:v>678</c:v>
                </c:pt>
                <c:pt idx="5">
                  <c:v>80</c:v>
                </c:pt>
                <c:pt idx="6">
                  <c:v>443</c:v>
                </c:pt>
                <c:pt idx="7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3-48DD-BC00-1D39CA38FE85}"/>
            </c:ext>
          </c:extLst>
        </c:ser>
        <c:ser>
          <c:idx val="8"/>
          <c:order val="8"/>
          <c:tx>
            <c:strRef>
              <c:f>'P20'!$L$11</c:f>
              <c:strCache>
                <c:ptCount val="1"/>
                <c:pt idx="0">
                  <c:v>Música impresa</c:v>
                </c:pt>
              </c:strCache>
            </c:strRef>
          </c:tx>
          <c:invertIfNegative val="0"/>
          <c:cat>
            <c:strRef>
              <c:f>'P20'!$B$12:$C$19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'P20'!$L$12:$L$19</c:f>
              <c:numCache>
                <c:formatCode>#,##0;;\-</c:formatCode>
                <c:ptCount val="8"/>
                <c:pt idx="0">
                  <c:v>127</c:v>
                </c:pt>
                <c:pt idx="1">
                  <c:v>88</c:v>
                </c:pt>
                <c:pt idx="2">
                  <c:v>460</c:v>
                </c:pt>
                <c:pt idx="3">
                  <c:v>37</c:v>
                </c:pt>
                <c:pt idx="4">
                  <c:v>67</c:v>
                </c:pt>
                <c:pt idx="5">
                  <c:v>136</c:v>
                </c:pt>
                <c:pt idx="6">
                  <c:v>700</c:v>
                </c:pt>
                <c:pt idx="7">
                  <c:v>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3-48DD-BC00-1D39CA38FE85}"/>
            </c:ext>
          </c:extLst>
        </c:ser>
        <c:ser>
          <c:idx val="9"/>
          <c:order val="9"/>
          <c:tx>
            <c:strRef>
              <c:f>'P20'!$M$11</c:f>
              <c:strCache>
                <c:ptCount val="1"/>
                <c:pt idx="0">
                  <c:v>Documentos gráficos</c:v>
                </c:pt>
              </c:strCache>
            </c:strRef>
          </c:tx>
          <c:invertIfNegative val="0"/>
          <c:cat>
            <c:strRef>
              <c:f>'P20'!$B$12:$C$19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'P20'!$M$12:$M$19</c:f>
              <c:numCache>
                <c:formatCode>#,##0;;\-</c:formatCode>
                <c:ptCount val="8"/>
                <c:pt idx="0">
                  <c:v>168</c:v>
                </c:pt>
                <c:pt idx="1">
                  <c:v>9545</c:v>
                </c:pt>
                <c:pt idx="2">
                  <c:v>7404</c:v>
                </c:pt>
                <c:pt idx="3">
                  <c:v>1</c:v>
                </c:pt>
                <c:pt idx="4">
                  <c:v>224</c:v>
                </c:pt>
                <c:pt idx="5">
                  <c:v>27</c:v>
                </c:pt>
                <c:pt idx="6">
                  <c:v>12753</c:v>
                </c:pt>
                <c:pt idx="7">
                  <c:v>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3-48DD-BC00-1D39CA38F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0518799"/>
        <c:axId val="1"/>
      </c:barChart>
      <c:catAx>
        <c:axId val="1530518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3051879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979778692555069"/>
          <c:y val="0.10918473393873467"/>
          <c:w val="0.7891115455132911"/>
          <c:h val="0.15881415845634131"/>
        </c:manualLayout>
      </c:layout>
      <c:overlay val="0"/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5.3.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Adquisiciones. Distribución provincial.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1.1235949766368891E-2"/>
          <c:y val="2.0761245674740483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5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86731871520541"/>
          <c:y val="0.17993115912414062"/>
          <c:w val="0.58955034632132308"/>
          <c:h val="0.7800163034228230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8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E20-42E5-888A-62DE0987D961}"/>
              </c:ext>
            </c:extLst>
          </c:dPt>
          <c:dPt>
            <c:idx val="1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E20-42E5-888A-62DE0987D96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E20-42E5-888A-62DE0987D961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E20-42E5-888A-62DE0987D961}"/>
              </c:ext>
            </c:extLst>
          </c:dPt>
          <c:dPt>
            <c:idx val="4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2E20-42E5-888A-62DE0987D961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E20-42E5-888A-62DE0987D96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2E20-42E5-888A-62DE0987D961}"/>
              </c:ext>
            </c:extLst>
          </c:dPt>
          <c:dPt>
            <c:idx val="7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E20-42E5-888A-62DE0987D961}"/>
              </c:ext>
            </c:extLst>
          </c:dPt>
          <c:dLbls>
            <c:dLbl>
              <c:idx val="0"/>
              <c:layout>
                <c:manualLayout>
                  <c:x val="-0.1336588868095524"/>
                  <c:y val="0.1403169586500649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20-42E5-888A-62DE0987D961}"/>
                </c:ext>
              </c:extLst>
            </c:dLbl>
            <c:dLbl>
              <c:idx val="1"/>
              <c:layout>
                <c:manualLayout>
                  <c:x val="4.1373068276779307E-2"/>
                  <c:y val="-8.906737868839059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0-42E5-888A-62DE0987D961}"/>
                </c:ext>
              </c:extLst>
            </c:dLbl>
            <c:dLbl>
              <c:idx val="2"/>
              <c:layout>
                <c:manualLayout>
                  <c:x val="-0.12918752868895872"/>
                  <c:y val="-0.1674762281012450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0-42E5-888A-62DE0987D961}"/>
                </c:ext>
              </c:extLst>
            </c:dLbl>
            <c:dLbl>
              <c:idx val="3"/>
              <c:layout>
                <c:manualLayout>
                  <c:x val="6.8307350370841818E-2"/>
                  <c:y val="-0.1294766651398492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0-42E5-888A-62DE0987D961}"/>
                </c:ext>
              </c:extLst>
            </c:dLbl>
            <c:dLbl>
              <c:idx val="4"/>
              <c:layout>
                <c:manualLayout>
                  <c:x val="-0.19122888786883702"/>
                  <c:y val="-5.297768574775903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0-42E5-888A-62DE0987D961}"/>
                </c:ext>
              </c:extLst>
            </c:dLbl>
            <c:dLbl>
              <c:idx val="5"/>
              <c:layout>
                <c:manualLayout>
                  <c:x val="-8.8763344043877923E-2"/>
                  <c:y val="-0.2509110063664187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0-42E5-888A-62DE0987D961}"/>
                </c:ext>
              </c:extLst>
            </c:dLbl>
            <c:dLbl>
              <c:idx val="6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0-42E5-888A-62DE0987D96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'P21'!$Q$12:$Q$19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'P21'!$N$12:$N$19</c:f>
              <c:numCache>
                <c:formatCode>#,##0;;\-</c:formatCode>
                <c:ptCount val="8"/>
                <c:pt idx="0">
                  <c:v>5705</c:v>
                </c:pt>
                <c:pt idx="1">
                  <c:v>3667</c:v>
                </c:pt>
                <c:pt idx="2">
                  <c:v>5214</c:v>
                </c:pt>
                <c:pt idx="3">
                  <c:v>7034</c:v>
                </c:pt>
                <c:pt idx="4">
                  <c:v>2827</c:v>
                </c:pt>
                <c:pt idx="5">
                  <c:v>2636</c:v>
                </c:pt>
                <c:pt idx="6">
                  <c:v>4401</c:v>
                </c:pt>
                <c:pt idx="7">
                  <c:v>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20-42E5-888A-62DE0987D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0.98425196850393704" l="0.78740157480314965" r="0.78740157480314965" t="0.59055118110236227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5.4.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Adquisiciones por tipo de documento.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0.19160009370413397"/>
          <c:y val="1.8867691874086209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0865198490813649"/>
          <c:y val="0.22740943898866575"/>
          <c:w val="0.88329979879275655"/>
          <c:h val="0.683020126437438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'P21'!$D$11</c:f>
              <c:strCache>
                <c:ptCount val="1"/>
                <c:pt idx="0">
                  <c:v>Libros</c:v>
                </c:pt>
              </c:strCache>
            </c:strRef>
          </c:tx>
          <c:spPr>
            <a:ln w="25400">
              <a:noFill/>
              <a:prstDash val="solid"/>
            </a:ln>
          </c:spPr>
          <c:invertIfNegative val="0"/>
          <c:cat>
            <c:strRef>
              <c:f>'P21'!$B$12:$C$19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'P21'!$D$12:$D$19</c:f>
              <c:numCache>
                <c:formatCode>#,##0;;\-</c:formatCode>
                <c:ptCount val="8"/>
                <c:pt idx="0">
                  <c:v>5687</c:v>
                </c:pt>
                <c:pt idx="1">
                  <c:v>3509</c:v>
                </c:pt>
                <c:pt idx="2">
                  <c:v>5073</c:v>
                </c:pt>
                <c:pt idx="3">
                  <c:v>6722</c:v>
                </c:pt>
                <c:pt idx="4">
                  <c:v>2642</c:v>
                </c:pt>
                <c:pt idx="5">
                  <c:v>2616</c:v>
                </c:pt>
                <c:pt idx="6">
                  <c:v>4131</c:v>
                </c:pt>
                <c:pt idx="7">
                  <c:v>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0-42A9-B296-FBDCF15EC1CE}"/>
            </c:ext>
          </c:extLst>
        </c:ser>
        <c:ser>
          <c:idx val="0"/>
          <c:order val="1"/>
          <c:tx>
            <c:strRef>
              <c:f>'P21'!$E$11</c:f>
              <c:strCache>
                <c:ptCount val="1"/>
                <c:pt idx="0">
                  <c:v>Manuscritos</c:v>
                </c:pt>
              </c:strCache>
            </c:strRef>
          </c:tx>
          <c:invertIfNegative val="0"/>
          <c:cat>
            <c:strRef>
              <c:f>'P21'!$B$12:$C$19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'P21'!$E$12:$E$19</c:f>
              <c:numCache>
                <c:formatCode>#,##0;;\-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0-42A9-B296-FBDCF15EC1CE}"/>
            </c:ext>
          </c:extLst>
        </c:ser>
        <c:ser>
          <c:idx val="2"/>
          <c:order val="2"/>
          <c:tx>
            <c:strRef>
              <c:f>'P21'!$F$11</c:f>
              <c:strCache>
                <c:ptCount val="1"/>
                <c:pt idx="0">
                  <c:v>Documentos sonoros</c:v>
                </c:pt>
              </c:strCache>
            </c:strRef>
          </c:tx>
          <c:invertIfNegative val="0"/>
          <c:cat>
            <c:strRef>
              <c:f>'P21'!$B$12:$C$19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'P21'!$F$12:$F$19</c:f>
              <c:numCache>
                <c:formatCode>#,##0;;\-</c:formatCode>
                <c:ptCount val="8"/>
                <c:pt idx="0">
                  <c:v>4</c:v>
                </c:pt>
                <c:pt idx="1">
                  <c:v>41</c:v>
                </c:pt>
                <c:pt idx="2">
                  <c:v>72</c:v>
                </c:pt>
                <c:pt idx="3">
                  <c:v>100</c:v>
                </c:pt>
                <c:pt idx="4">
                  <c:v>6</c:v>
                </c:pt>
                <c:pt idx="5">
                  <c:v>14</c:v>
                </c:pt>
                <c:pt idx="6">
                  <c:v>15</c:v>
                </c:pt>
                <c:pt idx="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0-42A9-B296-FBDCF15EC1CE}"/>
            </c:ext>
          </c:extLst>
        </c:ser>
        <c:ser>
          <c:idx val="3"/>
          <c:order val="3"/>
          <c:tx>
            <c:strRef>
              <c:f>'P21'!$G$11</c:f>
              <c:strCache>
                <c:ptCount val="1"/>
                <c:pt idx="0">
                  <c:v>Documentos audiovisuales</c:v>
                </c:pt>
              </c:strCache>
            </c:strRef>
          </c:tx>
          <c:invertIfNegative val="0"/>
          <c:cat>
            <c:strRef>
              <c:f>'P21'!$B$12:$C$19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'P21'!$G$12:$G$19</c:f>
              <c:numCache>
                <c:formatCode>#,##0;;\-</c:formatCode>
                <c:ptCount val="8"/>
                <c:pt idx="0">
                  <c:v>12</c:v>
                </c:pt>
                <c:pt idx="1">
                  <c:v>51</c:v>
                </c:pt>
                <c:pt idx="2">
                  <c:v>16</c:v>
                </c:pt>
                <c:pt idx="3">
                  <c:v>203</c:v>
                </c:pt>
                <c:pt idx="4">
                  <c:v>6</c:v>
                </c:pt>
                <c:pt idx="5">
                  <c:v>3</c:v>
                </c:pt>
                <c:pt idx="6">
                  <c:v>169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0-42A9-B296-FBDCF15EC1CE}"/>
            </c:ext>
          </c:extLst>
        </c:ser>
        <c:ser>
          <c:idx val="4"/>
          <c:order val="4"/>
          <c:tx>
            <c:strRef>
              <c:f>'P21'!$H$11</c:f>
              <c:strCache>
                <c:ptCount val="1"/>
                <c:pt idx="0">
                  <c:v>Diapositivas</c:v>
                </c:pt>
              </c:strCache>
            </c:strRef>
          </c:tx>
          <c:invertIfNegative val="0"/>
          <c:cat>
            <c:strRef>
              <c:f>'P21'!$B$12:$C$19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'P21'!$H$12:$H$19</c:f>
              <c:numCache>
                <c:formatCode>#,##0;;\-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F0-42A9-B296-FBDCF15EC1CE}"/>
            </c:ext>
          </c:extLst>
        </c:ser>
        <c:ser>
          <c:idx val="5"/>
          <c:order val="5"/>
          <c:tx>
            <c:strRef>
              <c:f>'P21'!$I$11</c:f>
              <c:strCache>
                <c:ptCount val="1"/>
                <c:pt idx="0">
                  <c:v>Documentos electrónicos</c:v>
                </c:pt>
              </c:strCache>
            </c:strRef>
          </c:tx>
          <c:invertIfNegative val="0"/>
          <c:cat>
            <c:strRef>
              <c:f>'P21'!$B$12:$C$19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'P21'!$I$12:$I$19</c:f>
              <c:numCache>
                <c:formatCode>#,##0;;\-</c:formatCode>
                <c:ptCount val="8"/>
                <c:pt idx="0">
                  <c:v>2</c:v>
                </c:pt>
                <c:pt idx="1">
                  <c:v>3</c:v>
                </c:pt>
                <c:pt idx="2">
                  <c:v>20</c:v>
                </c:pt>
                <c:pt idx="3">
                  <c:v>7</c:v>
                </c:pt>
                <c:pt idx="4">
                  <c:v>23</c:v>
                </c:pt>
                <c:pt idx="5">
                  <c:v>3</c:v>
                </c:pt>
                <c:pt idx="6">
                  <c:v>3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F0-42A9-B296-FBDCF15EC1CE}"/>
            </c:ext>
          </c:extLst>
        </c:ser>
        <c:ser>
          <c:idx val="6"/>
          <c:order val="6"/>
          <c:tx>
            <c:strRef>
              <c:f>'P21'!$J$11</c:f>
              <c:strCache>
                <c:ptCount val="1"/>
                <c:pt idx="0">
                  <c:v>Microformas</c:v>
                </c:pt>
              </c:strCache>
            </c:strRef>
          </c:tx>
          <c:invertIfNegative val="0"/>
          <c:cat>
            <c:strRef>
              <c:f>'P21'!$B$12:$C$19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'P21'!$J$12:$J$19</c:f>
              <c:numCache>
                <c:formatCode>#,##0;;\-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F0-42A9-B296-FBDCF15EC1CE}"/>
            </c:ext>
          </c:extLst>
        </c:ser>
        <c:ser>
          <c:idx val="7"/>
          <c:order val="7"/>
          <c:tx>
            <c:strRef>
              <c:f>'P21'!$K$11</c:f>
              <c:strCache>
                <c:ptCount val="1"/>
                <c:pt idx="0">
                  <c:v>Documentos cartográficos</c:v>
                </c:pt>
              </c:strCache>
            </c:strRef>
          </c:tx>
          <c:invertIfNegative val="0"/>
          <c:cat>
            <c:strRef>
              <c:f>'P21'!$B$12:$C$19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'P21'!$K$12:$K$19</c:f>
              <c:numCache>
                <c:formatCode>#,##0;;\-</c:formatCode>
                <c:ptCount val="8"/>
                <c:pt idx="0">
                  <c:v>0</c:v>
                </c:pt>
                <c:pt idx="1">
                  <c:v>31</c:v>
                </c:pt>
                <c:pt idx="2">
                  <c:v>11</c:v>
                </c:pt>
                <c:pt idx="3">
                  <c:v>1</c:v>
                </c:pt>
                <c:pt idx="4">
                  <c:v>149</c:v>
                </c:pt>
                <c:pt idx="5">
                  <c:v>0</c:v>
                </c:pt>
                <c:pt idx="6">
                  <c:v>41</c:v>
                </c:pt>
                <c:pt idx="7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F0-42A9-B296-FBDCF15EC1CE}"/>
            </c:ext>
          </c:extLst>
        </c:ser>
        <c:ser>
          <c:idx val="8"/>
          <c:order val="8"/>
          <c:tx>
            <c:strRef>
              <c:f>'P21'!$L$11</c:f>
              <c:strCache>
                <c:ptCount val="1"/>
                <c:pt idx="0">
                  <c:v>Música impresa</c:v>
                </c:pt>
              </c:strCache>
            </c:strRef>
          </c:tx>
          <c:invertIfNegative val="0"/>
          <c:cat>
            <c:strRef>
              <c:f>'P21'!$B$12:$C$19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'P21'!$L$12:$L$19</c:f>
              <c:numCache>
                <c:formatCode>#,##0;;\-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18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F0-42A9-B296-FBDCF15EC1CE}"/>
            </c:ext>
          </c:extLst>
        </c:ser>
        <c:ser>
          <c:idx val="9"/>
          <c:order val="9"/>
          <c:tx>
            <c:strRef>
              <c:f>'P21'!$M$11</c:f>
              <c:strCache>
                <c:ptCount val="1"/>
                <c:pt idx="0">
                  <c:v>Documentos gráficos</c:v>
                </c:pt>
              </c:strCache>
            </c:strRef>
          </c:tx>
          <c:invertIfNegative val="0"/>
          <c:cat>
            <c:strRef>
              <c:f>'P21'!$B$12:$C$19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'P21'!$M$12:$M$19</c:f>
              <c:numCache>
                <c:formatCode>#,##0;;\-</c:formatCode>
                <c:ptCount val="8"/>
                <c:pt idx="0">
                  <c:v>0</c:v>
                </c:pt>
                <c:pt idx="1">
                  <c:v>32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F0-42A9-B296-FBDCF15E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0517839"/>
        <c:axId val="1"/>
      </c:barChart>
      <c:catAx>
        <c:axId val="1530517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3051783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5.5.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Evolución de la Colección.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Período 2013 - 2023</a:t>
            </a:r>
          </a:p>
        </c:rich>
      </c:tx>
      <c:layout>
        <c:manualLayout>
          <c:xMode val="edge"/>
          <c:yMode val="edge"/>
          <c:x val="0.25682983281356786"/>
          <c:y val="1.3089036947304664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7.5471775369922042E-2"/>
          <c:y val="0.16492167677529448"/>
          <c:w val="0.92033637187210493"/>
          <c:h val="0.62827305438207415"/>
        </c:manualLayout>
      </c:layout>
      <c:lineChart>
        <c:grouping val="standard"/>
        <c:varyColors val="0"/>
        <c:ser>
          <c:idx val="0"/>
          <c:order val="0"/>
          <c:tx>
            <c:strRef>
              <c:f>'P22'!$B$20:$D$20</c:f>
              <c:strCache>
                <c:ptCount val="3"/>
                <c:pt idx="0">
                  <c:v>Total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5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'P22'!$E$11:$O$11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'P22'!$E$20:$O$20</c:f>
              <c:numCache>
                <c:formatCode>#,##0;;\-</c:formatCode>
                <c:ptCount val="11"/>
                <c:pt idx="0">
                  <c:v>1382705</c:v>
                </c:pt>
                <c:pt idx="1">
                  <c:v>1431464</c:v>
                </c:pt>
                <c:pt idx="2">
                  <c:v>1433316</c:v>
                </c:pt>
                <c:pt idx="3">
                  <c:v>1483472</c:v>
                </c:pt>
                <c:pt idx="4">
                  <c:v>1486769</c:v>
                </c:pt>
                <c:pt idx="5">
                  <c:v>1534169</c:v>
                </c:pt>
                <c:pt idx="6">
                  <c:v>1487508</c:v>
                </c:pt>
                <c:pt idx="7">
                  <c:v>1479182</c:v>
                </c:pt>
                <c:pt idx="8">
                  <c:v>1502152</c:v>
                </c:pt>
                <c:pt idx="9">
                  <c:v>1556899</c:v>
                </c:pt>
                <c:pt idx="10">
                  <c:v>1533188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A-4E2E-8222-F722B4486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529359"/>
        <c:axId val="1"/>
      </c:lineChart>
      <c:catAx>
        <c:axId val="15305293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3052935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8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6.1.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Personal por sexo y tipo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. Año 2023</a:t>
            </a:r>
          </a:p>
        </c:rich>
      </c:tx>
      <c:layout>
        <c:manualLayout>
          <c:xMode val="edge"/>
          <c:yMode val="edge"/>
          <c:x val="2.3468988622642474E-4"/>
          <c:y val="3.7058943903198541E-2"/>
        </c:manualLayout>
      </c:layout>
      <c:overlay val="0"/>
      <c:spPr>
        <a:noFill/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2.9399669751178716E-2"/>
          <c:y val="0.17390018827151907"/>
          <c:w val="0.97060033024882131"/>
          <c:h val="0.460618606419780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'P23'!$B$53</c:f>
              <c:strCache>
                <c:ptCount val="1"/>
                <c:pt idx="0">
                  <c:v>H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9B22-43AD-A1D5-7CD92A494F5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B22-43AD-A1D5-7CD92A494F5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9B22-43AD-A1D5-7CD92A494F5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B22-43AD-A1D5-7CD92A494F5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9B22-43AD-A1D5-7CD92A494F5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B22-43AD-A1D5-7CD92A494F5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9B22-43AD-A1D5-7CD92A494F5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B22-43AD-A1D5-7CD92A494F5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9B22-43AD-A1D5-7CD92A494F5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B22-43AD-A1D5-7CD92A494F5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9B22-43AD-A1D5-7CD92A494F5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B22-43AD-A1D5-7CD92A494F5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9B22-43AD-A1D5-7CD92A494F5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9B22-43AD-A1D5-7CD92A494F5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9B22-43AD-A1D5-7CD92A494F5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9B22-43AD-A1D5-7CD92A494F5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9B22-43AD-A1D5-7CD92A494F52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9B22-43AD-A1D5-7CD92A494F52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9B22-43AD-A1D5-7CD92A494F52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9B22-43AD-A1D5-7CD92A494F52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9B22-43AD-A1D5-7CD92A494F52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9B22-43AD-A1D5-7CD92A494F52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9B22-43AD-A1D5-7CD92A494F52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22-43AD-A1D5-7CD92A494F52}"/>
                </c:ext>
              </c:extLst>
            </c:dLbl>
            <c:dLbl>
              <c:idx val="6"/>
              <c:layout>
                <c:manualLayout>
                  <c:x val="2.6397586214685219E-17"/>
                  <c:y val="-3.5588784399840324E-7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2-43AD-A1D5-7CD92A494F52}"/>
                </c:ext>
              </c:extLst>
            </c:dLbl>
            <c:dLbl>
              <c:idx val="10"/>
              <c:layout>
                <c:manualLayout>
                  <c:x val="0"/>
                  <c:y val="-4.5201315076761452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22-43AD-A1D5-7CD92A494F52}"/>
                </c:ext>
              </c:extLst>
            </c:dLbl>
            <c:dLbl>
              <c:idx val="14"/>
              <c:layout>
                <c:manualLayout>
                  <c:x val="0"/>
                  <c:y val="4.5197756198320635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22-43AD-A1D5-7CD92A494F5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22-43AD-A1D5-7CD92A494F5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22-43AD-A1D5-7CD92A494F52}"/>
                </c:ext>
              </c:extLst>
            </c:dLbl>
            <c:dLbl>
              <c:idx val="22"/>
              <c:layout>
                <c:manualLayout>
                  <c:x val="0"/>
                  <c:y val="-8.2861566316604703E-17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22-43AD-A1D5-7CD92A494F5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22-43AD-A1D5-7CD92A494F52}"/>
                </c:ext>
              </c:extLst>
            </c:dLbl>
            <c:dLbl>
              <c:idx val="30"/>
              <c:layout>
                <c:manualLayout>
                  <c:x val="-1.0559034485874088E-16"/>
                  <c:y val="-4.5197756198320635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22-43AD-A1D5-7CD92A494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'P23'!$C$51:$AH$52</c:f>
              <c:multiLvlStrCache>
                <c:ptCount val="32"/>
                <c:lvl>
                  <c:pt idx="0">
                    <c:v>Profesionales</c:v>
                  </c:pt>
                  <c:pt idx="1">
                    <c:v>Auxiliares</c:v>
                  </c:pt>
                  <c:pt idx="2">
                    <c:v>Especializados</c:v>
                  </c:pt>
                  <c:pt idx="3">
                    <c:v>Otro personal</c:v>
                  </c:pt>
                  <c:pt idx="4">
                    <c:v>Profesionales</c:v>
                  </c:pt>
                  <c:pt idx="5">
                    <c:v>Auxiliares</c:v>
                  </c:pt>
                  <c:pt idx="6">
                    <c:v>Especializados</c:v>
                  </c:pt>
                  <c:pt idx="7">
                    <c:v>Otro personal</c:v>
                  </c:pt>
                  <c:pt idx="8">
                    <c:v>Profesionales</c:v>
                  </c:pt>
                  <c:pt idx="9">
                    <c:v>Auxiliares</c:v>
                  </c:pt>
                  <c:pt idx="10">
                    <c:v>Especializados</c:v>
                  </c:pt>
                  <c:pt idx="11">
                    <c:v>Otro personal</c:v>
                  </c:pt>
                  <c:pt idx="12">
                    <c:v>Profesionales</c:v>
                  </c:pt>
                  <c:pt idx="13">
                    <c:v>Auxiliares</c:v>
                  </c:pt>
                  <c:pt idx="14">
                    <c:v>Especializados</c:v>
                  </c:pt>
                  <c:pt idx="15">
                    <c:v>Otro personal</c:v>
                  </c:pt>
                  <c:pt idx="16">
                    <c:v>Profesionales</c:v>
                  </c:pt>
                  <c:pt idx="17">
                    <c:v>Auxiliares</c:v>
                  </c:pt>
                  <c:pt idx="18">
                    <c:v>Especializados</c:v>
                  </c:pt>
                  <c:pt idx="19">
                    <c:v>Otro personal</c:v>
                  </c:pt>
                  <c:pt idx="20">
                    <c:v>Profesionales</c:v>
                  </c:pt>
                  <c:pt idx="21">
                    <c:v>Auxiliares</c:v>
                  </c:pt>
                  <c:pt idx="22">
                    <c:v>Especializados</c:v>
                  </c:pt>
                  <c:pt idx="23">
                    <c:v>Otro personal</c:v>
                  </c:pt>
                  <c:pt idx="24">
                    <c:v>Profesionales</c:v>
                  </c:pt>
                  <c:pt idx="25">
                    <c:v>Auxiliares</c:v>
                  </c:pt>
                  <c:pt idx="26">
                    <c:v>Especializados</c:v>
                  </c:pt>
                  <c:pt idx="27">
                    <c:v>Otro personal</c:v>
                  </c:pt>
                  <c:pt idx="28">
                    <c:v>Profesionales</c:v>
                  </c:pt>
                  <c:pt idx="29">
                    <c:v>Auxiliares</c:v>
                  </c:pt>
                  <c:pt idx="30">
                    <c:v>Especializados</c:v>
                  </c:pt>
                  <c:pt idx="31">
                    <c:v>Otro personal</c:v>
                  </c:pt>
                </c:lvl>
                <c:lvl>
                  <c:pt idx="0">
                    <c:v>BPE-BP 'Fco. Villaespesa' de Almería</c:v>
                  </c:pt>
                  <c:pt idx="4">
                    <c:v>BPE-BP de Cádiz</c:v>
                  </c:pt>
                  <c:pt idx="8">
                    <c:v>BPE-BP de Córdoba</c:v>
                  </c:pt>
                  <c:pt idx="12">
                    <c:v>BPE-BP de Granada</c:v>
                  </c:pt>
                  <c:pt idx="16">
                    <c:v>BPE-BP de Huelva</c:v>
                  </c:pt>
                  <c:pt idx="20">
                    <c:v>BPE-BP de Jaén</c:v>
                  </c:pt>
                  <c:pt idx="24">
                    <c:v>BPE-BP de Málaga</c:v>
                  </c:pt>
                  <c:pt idx="28">
                    <c:v>BPE-BP 'Infanta Elena' de Sevilla</c:v>
                  </c:pt>
                </c:lvl>
              </c:multiLvlStrCache>
            </c:multiLvlStrRef>
          </c:cat>
          <c:val>
            <c:numRef>
              <c:f>'P23'!$C$53:$AH$53</c:f>
              <c:numCache>
                <c:formatCode>#,##0;;\-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0</c:v>
                </c:pt>
                <c:pt idx="15">
                  <c:v>3</c:v>
                </c:pt>
                <c:pt idx="16">
                  <c:v>5</c:v>
                </c:pt>
                <c:pt idx="17">
                  <c:v>4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B22-43AD-A1D5-7CD92A494F52}"/>
            </c:ext>
          </c:extLst>
        </c:ser>
        <c:ser>
          <c:idx val="1"/>
          <c:order val="1"/>
          <c:tx>
            <c:strRef>
              <c:f>'P23'!$B$54</c:f>
              <c:strCache>
                <c:ptCount val="1"/>
                <c:pt idx="0">
                  <c:v>M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9B22-43AD-A1D5-7CD92A494F5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B-9B22-43AD-A1D5-7CD92A494F5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9B22-43AD-A1D5-7CD92A494F5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D-9B22-43AD-A1D5-7CD92A494F52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9B22-43AD-A1D5-7CD92A494F5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F-9B22-43AD-A1D5-7CD92A494F5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9B22-43AD-A1D5-7CD92A494F5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1-9B22-43AD-A1D5-7CD92A494F52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9B22-43AD-A1D5-7CD92A494F5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3-9B22-43AD-A1D5-7CD92A494F5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4-9B22-43AD-A1D5-7CD92A494F5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9B22-43AD-A1D5-7CD92A494F52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6-9B22-43AD-A1D5-7CD92A494F5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9B22-43AD-A1D5-7CD92A494F52}"/>
              </c:ext>
            </c:extLst>
          </c:dPt>
          <c:dPt>
            <c:idx val="14"/>
            <c:invertIfNegative val="0"/>
            <c:bubble3D val="0"/>
            <c:spPr>
              <a:solidFill>
                <a:srgbClr val="A9D18E"/>
              </a:solidFill>
            </c:spPr>
            <c:extLst>
              <c:ext xmlns:c16="http://schemas.microsoft.com/office/drawing/2014/chart" uri="{C3380CC4-5D6E-409C-BE32-E72D297353CC}">
                <c16:uniqueId val="{00000028-9B22-43AD-A1D5-7CD92A494F5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9B22-43AD-A1D5-7CD92A494F52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A-9B22-43AD-A1D5-7CD92A494F5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9B22-43AD-A1D5-7CD92A494F52}"/>
              </c:ext>
            </c:extLst>
          </c:dPt>
          <c:dPt>
            <c:idx val="18"/>
            <c:invertIfNegative val="0"/>
            <c:bubble3D val="0"/>
            <c:spPr>
              <a:solidFill>
                <a:srgbClr val="A9D18E"/>
              </a:solidFill>
            </c:spPr>
            <c:extLst>
              <c:ext xmlns:c16="http://schemas.microsoft.com/office/drawing/2014/chart" uri="{C3380CC4-5D6E-409C-BE32-E72D297353CC}">
                <c16:uniqueId val="{0000002C-9B22-43AD-A1D5-7CD92A494F5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9B22-43AD-A1D5-7CD92A494F52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E-9B22-43AD-A1D5-7CD92A494F5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9B22-43AD-A1D5-7CD92A494F5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0-9B22-43AD-A1D5-7CD92A494F5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1-9B22-43AD-A1D5-7CD92A494F52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2-9B22-43AD-A1D5-7CD92A494F52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3-9B22-43AD-A1D5-7CD92A494F52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4-9B22-43AD-A1D5-7CD92A494F52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5-9B22-43AD-A1D5-7CD92A494F52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6-9B22-43AD-A1D5-7CD92A494F52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7-9B22-43AD-A1D5-7CD92A494F52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8-9B22-43AD-A1D5-7CD92A494F52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9-9B22-43AD-A1D5-7CD92A494F52}"/>
              </c:ext>
            </c:extLst>
          </c:dPt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22-43AD-A1D5-7CD92A494F5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B22-43AD-A1D5-7CD92A494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'P23'!$C$51:$AH$52</c:f>
              <c:multiLvlStrCache>
                <c:ptCount val="32"/>
                <c:lvl>
                  <c:pt idx="0">
                    <c:v>Profesionales</c:v>
                  </c:pt>
                  <c:pt idx="1">
                    <c:v>Auxiliares</c:v>
                  </c:pt>
                  <c:pt idx="2">
                    <c:v>Especializados</c:v>
                  </c:pt>
                  <c:pt idx="3">
                    <c:v>Otro personal</c:v>
                  </c:pt>
                  <c:pt idx="4">
                    <c:v>Profesionales</c:v>
                  </c:pt>
                  <c:pt idx="5">
                    <c:v>Auxiliares</c:v>
                  </c:pt>
                  <c:pt idx="6">
                    <c:v>Especializados</c:v>
                  </c:pt>
                  <c:pt idx="7">
                    <c:v>Otro personal</c:v>
                  </c:pt>
                  <c:pt idx="8">
                    <c:v>Profesionales</c:v>
                  </c:pt>
                  <c:pt idx="9">
                    <c:v>Auxiliares</c:v>
                  </c:pt>
                  <c:pt idx="10">
                    <c:v>Especializados</c:v>
                  </c:pt>
                  <c:pt idx="11">
                    <c:v>Otro personal</c:v>
                  </c:pt>
                  <c:pt idx="12">
                    <c:v>Profesionales</c:v>
                  </c:pt>
                  <c:pt idx="13">
                    <c:v>Auxiliares</c:v>
                  </c:pt>
                  <c:pt idx="14">
                    <c:v>Especializados</c:v>
                  </c:pt>
                  <c:pt idx="15">
                    <c:v>Otro personal</c:v>
                  </c:pt>
                  <c:pt idx="16">
                    <c:v>Profesionales</c:v>
                  </c:pt>
                  <c:pt idx="17">
                    <c:v>Auxiliares</c:v>
                  </c:pt>
                  <c:pt idx="18">
                    <c:v>Especializados</c:v>
                  </c:pt>
                  <c:pt idx="19">
                    <c:v>Otro personal</c:v>
                  </c:pt>
                  <c:pt idx="20">
                    <c:v>Profesionales</c:v>
                  </c:pt>
                  <c:pt idx="21">
                    <c:v>Auxiliares</c:v>
                  </c:pt>
                  <c:pt idx="22">
                    <c:v>Especializados</c:v>
                  </c:pt>
                  <c:pt idx="23">
                    <c:v>Otro personal</c:v>
                  </c:pt>
                  <c:pt idx="24">
                    <c:v>Profesionales</c:v>
                  </c:pt>
                  <c:pt idx="25">
                    <c:v>Auxiliares</c:v>
                  </c:pt>
                  <c:pt idx="26">
                    <c:v>Especializados</c:v>
                  </c:pt>
                  <c:pt idx="27">
                    <c:v>Otro personal</c:v>
                  </c:pt>
                  <c:pt idx="28">
                    <c:v>Profesionales</c:v>
                  </c:pt>
                  <c:pt idx="29">
                    <c:v>Auxiliares</c:v>
                  </c:pt>
                  <c:pt idx="30">
                    <c:v>Especializados</c:v>
                  </c:pt>
                  <c:pt idx="31">
                    <c:v>Otro personal</c:v>
                  </c:pt>
                </c:lvl>
                <c:lvl>
                  <c:pt idx="0">
                    <c:v>BPE-BP 'Fco. Villaespesa' de Almería</c:v>
                  </c:pt>
                  <c:pt idx="4">
                    <c:v>BPE-BP de Cádiz</c:v>
                  </c:pt>
                  <c:pt idx="8">
                    <c:v>BPE-BP de Córdoba</c:v>
                  </c:pt>
                  <c:pt idx="12">
                    <c:v>BPE-BP de Granada</c:v>
                  </c:pt>
                  <c:pt idx="16">
                    <c:v>BPE-BP de Huelva</c:v>
                  </c:pt>
                  <c:pt idx="20">
                    <c:v>BPE-BP de Jaén</c:v>
                  </c:pt>
                  <c:pt idx="24">
                    <c:v>BPE-BP de Málaga</c:v>
                  </c:pt>
                  <c:pt idx="28">
                    <c:v>BPE-BP 'Infanta Elena' de Sevilla</c:v>
                  </c:pt>
                </c:lvl>
              </c:multiLvlStrCache>
            </c:multiLvlStrRef>
          </c:cat>
          <c:val>
            <c:numRef>
              <c:f>'P23'!$C$54:$AH$54</c:f>
              <c:numCache>
                <c:formatCode>#,##0;;\-</c:formatCode>
                <c:ptCount val="32"/>
                <c:pt idx="0">
                  <c:v>6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7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7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14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10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7</c:v>
                </c:pt>
                <c:pt idx="26">
                  <c:v>2</c:v>
                </c:pt>
                <c:pt idx="27">
                  <c:v>3</c:v>
                </c:pt>
                <c:pt idx="28">
                  <c:v>13</c:v>
                </c:pt>
                <c:pt idx="29">
                  <c:v>9</c:v>
                </c:pt>
                <c:pt idx="30">
                  <c:v>0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9B22-43AD-A1D5-7CD92A494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100"/>
        <c:axId val="1530532239"/>
        <c:axId val="1"/>
      </c:barChart>
      <c:catAx>
        <c:axId val="1530532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3053223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&amp;D13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1.3.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Evolución del número de visitantes.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Período 2013 - 2023</a:t>
            </a:r>
          </a:p>
        </c:rich>
      </c:tx>
      <c:layout>
        <c:manualLayout>
          <c:xMode val="edge"/>
          <c:yMode val="edge"/>
          <c:x val="0.25682985279014037"/>
          <c:y val="1.3089036947304664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7.5471775369922042E-2"/>
          <c:y val="0.16492167677529448"/>
          <c:w val="0.92033637187210493"/>
          <c:h val="0.62827305438207415"/>
        </c:manualLayout>
      </c:layout>
      <c:lineChart>
        <c:grouping val="standard"/>
        <c:varyColors val="0"/>
        <c:ser>
          <c:idx val="0"/>
          <c:order val="0"/>
          <c:tx>
            <c:strRef>
              <c:f>'P5'!$B$20:$D$20</c:f>
              <c:strCache>
                <c:ptCount val="3"/>
                <c:pt idx="0">
                  <c:v>Total</c:v>
                </c:pt>
              </c:strCache>
            </c:strRef>
          </c:tx>
          <c:spPr>
            <a:ln>
              <a:solidFill>
                <a:srgbClr val="FFCC00"/>
              </a:solidFill>
            </a:ln>
          </c:spPr>
          <c:marker>
            <c:symbol val="diamond"/>
            <c:size val="5"/>
            <c:spPr>
              <a:solidFill>
                <a:srgbClr val="FF66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'P5'!$E$11:$O$11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'P5'!$E$20:$O$20</c:f>
              <c:numCache>
                <c:formatCode>#,##0;;\-</c:formatCode>
                <c:ptCount val="11"/>
                <c:pt idx="0">
                  <c:v>1734907</c:v>
                </c:pt>
                <c:pt idx="1">
                  <c:v>1742333.7</c:v>
                </c:pt>
                <c:pt idx="2">
                  <c:v>1699798</c:v>
                </c:pt>
                <c:pt idx="3">
                  <c:v>1662071</c:v>
                </c:pt>
                <c:pt idx="4">
                  <c:v>1567318</c:v>
                </c:pt>
                <c:pt idx="5">
                  <c:v>1547990</c:v>
                </c:pt>
                <c:pt idx="6">
                  <c:v>1554508</c:v>
                </c:pt>
                <c:pt idx="7">
                  <c:v>628166</c:v>
                </c:pt>
                <c:pt idx="8">
                  <c:v>759815</c:v>
                </c:pt>
                <c:pt idx="9">
                  <c:v>981323</c:v>
                </c:pt>
                <c:pt idx="10">
                  <c:v>1015818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15-41C0-876E-88E129668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537999"/>
        <c:axId val="1"/>
      </c:lineChart>
      <c:catAx>
        <c:axId val="153053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3053799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0.98425196850393704" l="0.74803149606299213" r="0.74803149606299213" t="0.98425196850393704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6.2.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Personal por jornada y tipo.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2022</a:t>
            </a:r>
          </a:p>
        </c:rich>
      </c:tx>
      <c:layout>
        <c:manualLayout>
          <c:xMode val="edge"/>
          <c:yMode val="edge"/>
          <c:x val="4.601592398715524E-3"/>
          <c:y val="1.1445411428834553E-3"/>
        </c:manualLayout>
      </c:layout>
      <c:overlay val="0"/>
      <c:spPr>
        <a:noFill/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2.794405160954317E-2"/>
          <c:y val="0.11113327887504332"/>
          <c:w val="0.97060033024882131"/>
          <c:h val="0.47879649504399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'P24'!$B$46</c:f>
              <c:strCache>
                <c:ptCount val="1"/>
                <c:pt idx="0">
                  <c:v>C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BC6D-4DFB-BDA5-62A505FF6A27}"/>
              </c:ext>
            </c:extLst>
          </c:dPt>
          <c:dPt>
            <c:idx val="2"/>
            <c:invertIfNegative val="0"/>
            <c:bubble3D val="0"/>
            <c:spPr>
              <a:solidFill>
                <a:srgbClr val="548235"/>
              </a:solidFill>
            </c:spPr>
            <c:extLst>
              <c:ext xmlns:c16="http://schemas.microsoft.com/office/drawing/2014/chart" uri="{C3380CC4-5D6E-409C-BE32-E72D297353CC}">
                <c16:uniqueId val="{00000001-BC6D-4DFB-BDA5-62A505FF6A2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BC6D-4DFB-BDA5-62A505FF6A2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C6D-4DFB-BDA5-62A505FF6A27}"/>
              </c:ext>
            </c:extLst>
          </c:dPt>
          <c:dPt>
            <c:idx val="6"/>
            <c:invertIfNegative val="0"/>
            <c:bubble3D val="0"/>
            <c:spPr>
              <a:solidFill>
                <a:srgbClr val="548235"/>
              </a:solidFill>
            </c:spPr>
            <c:extLst>
              <c:ext xmlns:c16="http://schemas.microsoft.com/office/drawing/2014/chart" uri="{C3380CC4-5D6E-409C-BE32-E72D297353CC}">
                <c16:uniqueId val="{00000004-BC6D-4DFB-BDA5-62A505FF6A2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C6D-4DFB-BDA5-62A505FF6A2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BC6D-4DFB-BDA5-62A505FF6A27}"/>
              </c:ext>
            </c:extLst>
          </c:dPt>
          <c:dPt>
            <c:idx val="10"/>
            <c:invertIfNegative val="0"/>
            <c:bubble3D val="0"/>
            <c:spPr>
              <a:solidFill>
                <a:srgbClr val="548235"/>
              </a:solidFill>
            </c:spPr>
            <c:extLst>
              <c:ext xmlns:c16="http://schemas.microsoft.com/office/drawing/2014/chart" uri="{C3380CC4-5D6E-409C-BE32-E72D297353CC}">
                <c16:uniqueId val="{00000007-BC6D-4DFB-BDA5-62A505FF6A2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BC6D-4DFB-BDA5-62A505FF6A2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C6D-4DFB-BDA5-62A505FF6A27}"/>
              </c:ext>
            </c:extLst>
          </c:dPt>
          <c:dPt>
            <c:idx val="14"/>
            <c:invertIfNegative val="0"/>
            <c:bubble3D val="0"/>
            <c:spPr>
              <a:solidFill>
                <a:srgbClr val="548235"/>
              </a:solidFill>
            </c:spPr>
            <c:extLst>
              <c:ext xmlns:c16="http://schemas.microsoft.com/office/drawing/2014/chart" uri="{C3380CC4-5D6E-409C-BE32-E72D297353CC}">
                <c16:uniqueId val="{0000000A-BC6D-4DFB-BDA5-62A505FF6A2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C6D-4DFB-BDA5-62A505FF6A2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BC6D-4DFB-BDA5-62A505FF6A2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BC6D-4DFB-BDA5-62A505FF6A2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BC6D-4DFB-BDA5-62A505FF6A2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BC6D-4DFB-BDA5-62A505FF6A2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BC6D-4DFB-BDA5-62A505FF6A27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BC6D-4DFB-BDA5-62A505FF6A27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BC6D-4DFB-BDA5-62A505FF6A27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BC6D-4DFB-BDA5-62A505FF6A27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BC6D-4DFB-BDA5-62A505FF6A27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BC6D-4DFB-BDA5-62A505FF6A27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BC6D-4DFB-BDA5-62A505FF6A27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BC6D-4DFB-BDA5-62A505FF6A27}"/>
              </c:ext>
            </c:extLst>
          </c:dPt>
          <c:dLbls>
            <c:dLbl>
              <c:idx val="6"/>
              <c:layout>
                <c:manualLayout>
                  <c:x val="1.4540634247853994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6D-4DFB-BDA5-62A505FF6A27}"/>
                </c:ext>
              </c:extLst>
            </c:dLbl>
            <c:dLbl>
              <c:idx val="10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6D-4DFB-BDA5-62A505FF6A27}"/>
                </c:ext>
              </c:extLst>
            </c:dLbl>
            <c:dLbl>
              <c:idx val="14"/>
              <c:layout>
                <c:manualLayout>
                  <c:x val="-1.1451121636970602E-7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6D-4DFB-BDA5-62A505FF6A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'P24'!$C$44:$AH$45</c:f>
              <c:multiLvlStrCache>
                <c:ptCount val="32"/>
                <c:lvl>
                  <c:pt idx="0">
                    <c:v>Profesionales</c:v>
                  </c:pt>
                  <c:pt idx="1">
                    <c:v>Auxiliares</c:v>
                  </c:pt>
                  <c:pt idx="2">
                    <c:v>Especializados</c:v>
                  </c:pt>
                  <c:pt idx="3">
                    <c:v>Otro personal</c:v>
                  </c:pt>
                  <c:pt idx="4">
                    <c:v>Profesionales</c:v>
                  </c:pt>
                  <c:pt idx="5">
                    <c:v>Auxiliares</c:v>
                  </c:pt>
                  <c:pt idx="6">
                    <c:v>Especializados</c:v>
                  </c:pt>
                  <c:pt idx="7">
                    <c:v>Otro personal</c:v>
                  </c:pt>
                  <c:pt idx="8">
                    <c:v>Profesionales</c:v>
                  </c:pt>
                  <c:pt idx="9">
                    <c:v>Auxiliares</c:v>
                  </c:pt>
                  <c:pt idx="10">
                    <c:v>Especializados</c:v>
                  </c:pt>
                  <c:pt idx="11">
                    <c:v>Otro personal</c:v>
                  </c:pt>
                  <c:pt idx="12">
                    <c:v>Profesionales</c:v>
                  </c:pt>
                  <c:pt idx="13">
                    <c:v>Auxiliares</c:v>
                  </c:pt>
                  <c:pt idx="14">
                    <c:v>Especializados</c:v>
                  </c:pt>
                  <c:pt idx="15">
                    <c:v>Otro personal</c:v>
                  </c:pt>
                  <c:pt idx="16">
                    <c:v>Profesionales</c:v>
                  </c:pt>
                  <c:pt idx="17">
                    <c:v>Auxiliares</c:v>
                  </c:pt>
                  <c:pt idx="18">
                    <c:v>Especializados</c:v>
                  </c:pt>
                  <c:pt idx="19">
                    <c:v>Otro personal</c:v>
                  </c:pt>
                  <c:pt idx="20">
                    <c:v>Profesionales</c:v>
                  </c:pt>
                  <c:pt idx="21">
                    <c:v>Auxiliares</c:v>
                  </c:pt>
                  <c:pt idx="22">
                    <c:v>Especializados</c:v>
                  </c:pt>
                  <c:pt idx="23">
                    <c:v>Otro personal</c:v>
                  </c:pt>
                  <c:pt idx="24">
                    <c:v>Profesionales</c:v>
                  </c:pt>
                  <c:pt idx="25">
                    <c:v>Auxiliares</c:v>
                  </c:pt>
                  <c:pt idx="26">
                    <c:v>Especializados</c:v>
                  </c:pt>
                  <c:pt idx="27">
                    <c:v>Otro personal</c:v>
                  </c:pt>
                  <c:pt idx="28">
                    <c:v>Profesionales</c:v>
                  </c:pt>
                  <c:pt idx="29">
                    <c:v>Auxiliares</c:v>
                  </c:pt>
                  <c:pt idx="30">
                    <c:v>Especializados</c:v>
                  </c:pt>
                  <c:pt idx="31">
                    <c:v>Otro personal</c:v>
                  </c:pt>
                </c:lvl>
                <c:lvl>
                  <c:pt idx="0">
                    <c:v>BPE-BP 'Fco. Villaespesa' de Almería</c:v>
                  </c:pt>
                  <c:pt idx="4">
                    <c:v>BPE-BP de Cádiz</c:v>
                  </c:pt>
                  <c:pt idx="8">
                    <c:v>BPE-BP de Córdoba</c:v>
                  </c:pt>
                  <c:pt idx="12">
                    <c:v>BPE-BP de Granada</c:v>
                  </c:pt>
                  <c:pt idx="16">
                    <c:v>BPE-BP de Huelva</c:v>
                  </c:pt>
                  <c:pt idx="20">
                    <c:v>BPE-BP de Jaén</c:v>
                  </c:pt>
                  <c:pt idx="24">
                    <c:v>BPE-BP de Málaga</c:v>
                  </c:pt>
                  <c:pt idx="28">
                    <c:v>BPE-BP 'Infanta Elena' de Sevilla</c:v>
                  </c:pt>
                </c:lvl>
              </c:multiLvlStrCache>
            </c:multiLvlStrRef>
          </c:cat>
          <c:val>
            <c:numRef>
              <c:f>'P24'!$C$46:$AH$46</c:f>
              <c:numCache>
                <c:formatCode>#,##0;;\-</c:formatCode>
                <c:ptCount val="32"/>
                <c:pt idx="0">
                  <c:v>7</c:v>
                </c:pt>
                <c:pt idx="1">
                  <c:v>12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10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2</c:v>
                </c:pt>
                <c:pt idx="11">
                  <c:v>1</c:v>
                </c:pt>
                <c:pt idx="12">
                  <c:v>8</c:v>
                </c:pt>
                <c:pt idx="13">
                  <c:v>11</c:v>
                </c:pt>
                <c:pt idx="14">
                  <c:v>1</c:v>
                </c:pt>
                <c:pt idx="15">
                  <c:v>4</c:v>
                </c:pt>
                <c:pt idx="16">
                  <c:v>5</c:v>
                </c:pt>
                <c:pt idx="17">
                  <c:v>17</c:v>
                </c:pt>
                <c:pt idx="18">
                  <c:v>3</c:v>
                </c:pt>
                <c:pt idx="19">
                  <c:v>5</c:v>
                </c:pt>
                <c:pt idx="20">
                  <c:v>4</c:v>
                </c:pt>
                <c:pt idx="21">
                  <c:v>12</c:v>
                </c:pt>
                <c:pt idx="22">
                  <c:v>2</c:v>
                </c:pt>
                <c:pt idx="23">
                  <c:v>5</c:v>
                </c:pt>
                <c:pt idx="24">
                  <c:v>8</c:v>
                </c:pt>
                <c:pt idx="25">
                  <c:v>11</c:v>
                </c:pt>
                <c:pt idx="26">
                  <c:v>2</c:v>
                </c:pt>
                <c:pt idx="27">
                  <c:v>4</c:v>
                </c:pt>
                <c:pt idx="28">
                  <c:v>14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C6D-4DFB-BDA5-62A505FF6A27}"/>
            </c:ext>
          </c:extLst>
        </c:ser>
        <c:ser>
          <c:idx val="1"/>
          <c:order val="1"/>
          <c:tx>
            <c:strRef>
              <c:f>'P24'!$B$47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9-BC6D-4DFB-BDA5-62A505FF6A2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BC6D-4DFB-BDA5-62A505FF6A2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B-BC6D-4DFB-BDA5-62A505FF6A2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BC6D-4DFB-BDA5-62A505FF6A27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D-BC6D-4DFB-BDA5-62A505FF6A2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BC6D-4DFB-BDA5-62A505FF6A2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F-BC6D-4DFB-BDA5-62A505FF6A2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BC6D-4DFB-BDA5-62A505FF6A27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1-BC6D-4DFB-BDA5-62A505FF6A2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BC6D-4DFB-BDA5-62A505FF6A2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3-BC6D-4DFB-BDA5-62A505FF6A2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4-BC6D-4DFB-BDA5-62A505FF6A27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BC6D-4DFB-BDA5-62A505FF6A2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6-BC6D-4DFB-BDA5-62A505FF6A2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BC6D-4DFB-BDA5-62A505FF6A27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8-BC6D-4DFB-BDA5-62A505FF6A2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BC6D-4DFB-BDA5-62A505FF6A2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A-BC6D-4DFB-BDA5-62A505FF6A2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BC6D-4DFB-BDA5-62A505FF6A27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C-BC6D-4DFB-BDA5-62A505FF6A2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BC6D-4DFB-BDA5-62A505FF6A2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E-BC6D-4DFB-BDA5-62A505FF6A27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BC6D-4DFB-BDA5-62A505FF6A27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0-BC6D-4DFB-BDA5-62A505FF6A27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1-BC6D-4DFB-BDA5-62A505FF6A27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2-BC6D-4DFB-BDA5-62A505FF6A27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3-BC6D-4DFB-BDA5-62A505FF6A27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4-BC6D-4DFB-BDA5-62A505FF6A27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5-BC6D-4DFB-BDA5-62A505FF6A27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6-BC6D-4DFB-BDA5-62A505FF6A27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7-BC6D-4DFB-BDA5-62A505FF6A2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6D-4DFB-BDA5-62A505FF6A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6D-4DFB-BDA5-62A505FF6A2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6D-4DFB-BDA5-62A505FF6A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6D-4DFB-BDA5-62A505FF6A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6D-4DFB-BDA5-62A505FF6A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6D-4DFB-BDA5-62A505FF6A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6D-4DFB-BDA5-62A505FF6A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6D-4DFB-BDA5-62A505FF6A2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6D-4DFB-BDA5-62A505FF6A2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6D-4DFB-BDA5-62A505FF6A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6D-4DFB-BDA5-62A505FF6A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6D-4DFB-BDA5-62A505FF6A2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6D-4DFB-BDA5-62A505FF6A2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C6D-4DFB-BDA5-62A505FF6A2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6D-4DFB-BDA5-62A505FF6A2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6D-4DFB-BDA5-62A505FF6A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6D-4DFB-BDA5-62A505FF6A2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6D-4DFB-BDA5-62A505FF6A2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6D-4DFB-BDA5-62A505FF6A2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6D-4DFB-BDA5-62A505FF6A27}"/>
                </c:ext>
              </c:extLst>
            </c:dLbl>
            <c:dLbl>
              <c:idx val="23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6D-4DFB-BDA5-62A505FF6A2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6D-4DFB-BDA5-62A505FF6A2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C6D-4DFB-BDA5-62A505FF6A2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C6D-4DFB-BDA5-62A505FF6A2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C6D-4DFB-BDA5-62A505FF6A2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C6D-4DFB-BDA5-62A505FF6A2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C6D-4DFB-BDA5-62A505FF6A2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C6D-4DFB-BDA5-62A505FF6A2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C6D-4DFB-BDA5-62A505FF6A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'P24'!$C$44:$AH$45</c:f>
              <c:multiLvlStrCache>
                <c:ptCount val="32"/>
                <c:lvl>
                  <c:pt idx="0">
                    <c:v>Profesionales</c:v>
                  </c:pt>
                  <c:pt idx="1">
                    <c:v>Auxiliares</c:v>
                  </c:pt>
                  <c:pt idx="2">
                    <c:v>Especializados</c:v>
                  </c:pt>
                  <c:pt idx="3">
                    <c:v>Otro personal</c:v>
                  </c:pt>
                  <c:pt idx="4">
                    <c:v>Profesionales</c:v>
                  </c:pt>
                  <c:pt idx="5">
                    <c:v>Auxiliares</c:v>
                  </c:pt>
                  <c:pt idx="6">
                    <c:v>Especializados</c:v>
                  </c:pt>
                  <c:pt idx="7">
                    <c:v>Otro personal</c:v>
                  </c:pt>
                  <c:pt idx="8">
                    <c:v>Profesionales</c:v>
                  </c:pt>
                  <c:pt idx="9">
                    <c:v>Auxiliares</c:v>
                  </c:pt>
                  <c:pt idx="10">
                    <c:v>Especializados</c:v>
                  </c:pt>
                  <c:pt idx="11">
                    <c:v>Otro personal</c:v>
                  </c:pt>
                  <c:pt idx="12">
                    <c:v>Profesionales</c:v>
                  </c:pt>
                  <c:pt idx="13">
                    <c:v>Auxiliares</c:v>
                  </c:pt>
                  <c:pt idx="14">
                    <c:v>Especializados</c:v>
                  </c:pt>
                  <c:pt idx="15">
                    <c:v>Otro personal</c:v>
                  </c:pt>
                  <c:pt idx="16">
                    <c:v>Profesionales</c:v>
                  </c:pt>
                  <c:pt idx="17">
                    <c:v>Auxiliares</c:v>
                  </c:pt>
                  <c:pt idx="18">
                    <c:v>Especializados</c:v>
                  </c:pt>
                  <c:pt idx="19">
                    <c:v>Otro personal</c:v>
                  </c:pt>
                  <c:pt idx="20">
                    <c:v>Profesionales</c:v>
                  </c:pt>
                  <c:pt idx="21">
                    <c:v>Auxiliares</c:v>
                  </c:pt>
                  <c:pt idx="22">
                    <c:v>Especializados</c:v>
                  </c:pt>
                  <c:pt idx="23">
                    <c:v>Otro personal</c:v>
                  </c:pt>
                  <c:pt idx="24">
                    <c:v>Profesionales</c:v>
                  </c:pt>
                  <c:pt idx="25">
                    <c:v>Auxiliares</c:v>
                  </c:pt>
                  <c:pt idx="26">
                    <c:v>Especializados</c:v>
                  </c:pt>
                  <c:pt idx="27">
                    <c:v>Otro personal</c:v>
                  </c:pt>
                  <c:pt idx="28">
                    <c:v>Profesionales</c:v>
                  </c:pt>
                  <c:pt idx="29">
                    <c:v>Auxiliares</c:v>
                  </c:pt>
                  <c:pt idx="30">
                    <c:v>Especializados</c:v>
                  </c:pt>
                  <c:pt idx="31">
                    <c:v>Otro personal</c:v>
                  </c:pt>
                </c:lvl>
                <c:lvl>
                  <c:pt idx="0">
                    <c:v>BPE-BP 'Fco. Villaespesa' de Almería</c:v>
                  </c:pt>
                  <c:pt idx="4">
                    <c:v>BPE-BP de Cádiz</c:v>
                  </c:pt>
                  <c:pt idx="8">
                    <c:v>BPE-BP de Córdoba</c:v>
                  </c:pt>
                  <c:pt idx="12">
                    <c:v>BPE-BP de Granada</c:v>
                  </c:pt>
                  <c:pt idx="16">
                    <c:v>BPE-BP de Huelva</c:v>
                  </c:pt>
                  <c:pt idx="20">
                    <c:v>BPE-BP de Jaén</c:v>
                  </c:pt>
                  <c:pt idx="24">
                    <c:v>BPE-BP de Málaga</c:v>
                  </c:pt>
                  <c:pt idx="28">
                    <c:v>BPE-BP 'Infanta Elena' de Sevilla</c:v>
                  </c:pt>
                </c:lvl>
              </c:multiLvlStrCache>
            </c:multiLvlStrRef>
          </c:cat>
          <c:val>
            <c:numRef>
              <c:f>'P24'!$C$47:$AH$47</c:f>
              <c:numCache>
                <c:formatCode>#,##0;;\-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BC6D-4DFB-BDA5-62A505FF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100"/>
        <c:axId val="1530522639"/>
        <c:axId val="1"/>
      </c:barChart>
      <c:catAx>
        <c:axId val="153052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3052263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&amp;D13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850" b="0" i="0" u="none" strike="noStrike" baseline="0">
                <a:solidFill>
                  <a:srgbClr val="000000"/>
                </a:solidFill>
                <a:latin typeface="NewsGotT"/>
                <a:ea typeface="NewsGotT"/>
                <a:cs typeface="NewsGotT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2.1.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Distribución de las personas usuarias inscritas a 31/12/2023 por rango de edad</a:t>
            </a:r>
          </a:p>
        </c:rich>
      </c:tx>
      <c:layout>
        <c:manualLayout>
          <c:xMode val="edge"/>
          <c:yMode val="edge"/>
          <c:x val="3.7984899464659432E-2"/>
          <c:y val="4.0614923134608176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3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959728051614695"/>
          <c:y val="0.16516417965236863"/>
          <c:w val="0.59806946887380208"/>
          <c:h val="0.79527883088687978"/>
        </c:manualLayout>
      </c:layout>
      <c:pie3DChart>
        <c:varyColors val="1"/>
        <c:ser>
          <c:idx val="0"/>
          <c:order val="0"/>
          <c:spPr>
            <a:solidFill>
              <a:srgbClr val="FFC000"/>
            </a:solidFill>
            <a:ln w="25400">
              <a:noFill/>
            </a:ln>
          </c:spPr>
          <c:explosion val="5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8BC3-4713-B7A5-558F578552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C3-4713-B7A5-558F57855282}"/>
              </c:ext>
            </c:extLst>
          </c:dPt>
          <c:dLbls>
            <c:dLbl>
              <c:idx val="1"/>
              <c:layout>
                <c:manualLayout>
                  <c:x val="-9.9865182050481574E-2"/>
                  <c:y val="-0.2310638801728731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3-4713-B7A5-558F5785528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'P6'!$F$13:$G$13</c:f>
              <c:strCache>
                <c:ptCount val="2"/>
                <c:pt idx="0">
                  <c:v>Adultos</c:v>
                </c:pt>
                <c:pt idx="1">
                  <c:v>Infantil</c:v>
                </c:pt>
              </c:strCache>
            </c:strRef>
          </c:cat>
          <c:val>
            <c:numRef>
              <c:f>'P6'!$F$22:$G$22</c:f>
              <c:numCache>
                <c:formatCode>#,##0;;\-</c:formatCode>
                <c:ptCount val="2"/>
                <c:pt idx="0">
                  <c:v>421437</c:v>
                </c:pt>
                <c:pt idx="1">
                  <c:v>60313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C3-4713-B7A5-558F57855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NewsGotT" pitchFamily="2" charset="0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2.2.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Distribución de las nuevas altas de personas usuarias inscritas en 2023 por rango de edad</a:t>
            </a:r>
          </a:p>
        </c:rich>
      </c:tx>
      <c:layout>
        <c:manualLayout>
          <c:xMode val="edge"/>
          <c:yMode val="edge"/>
          <c:x val="2.1182702049377011E-2"/>
          <c:y val="3.6756852761825824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3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15654897976462"/>
          <c:y val="0.17526416511291507"/>
          <c:w val="0.61237016340699346"/>
          <c:h val="0.7619743313564079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5"/>
          <c:dPt>
            <c:idx val="0"/>
            <c:bubble3D val="0"/>
            <c:spPr>
              <a:solidFill>
                <a:srgbClr val="008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AE9D-4344-B8AB-13C341C922E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E9D-4344-B8AB-13C341C922EC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E9D-4344-B8AB-13C341C922EC}"/>
                </c:ext>
              </c:extLst>
            </c:dLbl>
            <c:dLbl>
              <c:idx val="1"/>
              <c:layout>
                <c:manualLayout>
                  <c:x val="-0.19684567730920427"/>
                  <c:y val="-0.1638896453732757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9D-4344-B8AB-13C341C922E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'P6'!$J$13:$K$13</c:f>
              <c:strCache>
                <c:ptCount val="2"/>
                <c:pt idx="0">
                  <c:v>Adultos</c:v>
                </c:pt>
                <c:pt idx="1">
                  <c:v>Infantil</c:v>
                </c:pt>
              </c:strCache>
            </c:strRef>
          </c:cat>
          <c:val>
            <c:numRef>
              <c:f>'P6'!$J$22:$K$22</c:f>
              <c:numCache>
                <c:formatCode>#,##0;;\-</c:formatCode>
                <c:ptCount val="2"/>
                <c:pt idx="0">
                  <c:v>7208</c:v>
                </c:pt>
                <c:pt idx="1">
                  <c:v>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9D-4344-B8AB-13C341C92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2.3.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Distribución de las personas usuarias inscritas a 31/12/2023 por sexo</a:t>
            </a:r>
          </a:p>
        </c:rich>
      </c:tx>
      <c:layout>
        <c:manualLayout>
          <c:xMode val="edge"/>
          <c:yMode val="edge"/>
          <c:x val="3.7984899464659432E-2"/>
          <c:y val="4.0614923134608176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3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134471076577982"/>
          <c:y val="0.15117816566635464"/>
          <c:w val="0.59806946887380208"/>
          <c:h val="0.79527883088687978"/>
        </c:manualLayout>
      </c:layout>
      <c:pie3DChart>
        <c:varyColors val="1"/>
        <c:ser>
          <c:idx val="0"/>
          <c:order val="0"/>
          <c:spPr>
            <a:solidFill>
              <a:srgbClr val="FFC000"/>
            </a:solidFill>
            <a:ln w="25400">
              <a:noFill/>
            </a:ln>
          </c:spPr>
          <c:explosion val="5"/>
          <c:dPt>
            <c:idx val="0"/>
            <c:bubble3D val="0"/>
            <c:spPr>
              <a:solidFill>
                <a:srgbClr val="92D05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FFBD-448D-A405-D7C5BDA02C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FBD-448D-A405-D7C5BDA02C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'P7'!$F$13:$G$13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'P7'!$F$22:$G$22</c:f>
              <c:numCache>
                <c:formatCode>#,##0;;\-</c:formatCode>
                <c:ptCount val="2"/>
                <c:pt idx="0">
                  <c:v>232257</c:v>
                </c:pt>
                <c:pt idx="1">
                  <c:v>249493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D-448D-A405-D7C5BDA02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2.4.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Distribución de las nuevas altas de personas usuarias inscritas en 2023 por sexo</a:t>
            </a:r>
          </a:p>
        </c:rich>
      </c:tx>
      <c:layout>
        <c:manualLayout>
          <c:xMode val="edge"/>
          <c:yMode val="edge"/>
          <c:x val="2.1182702049377011E-2"/>
          <c:y val="3.6756852761825824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3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15654897976462"/>
          <c:y val="0.17526416511291507"/>
          <c:w val="0.61237016340699346"/>
          <c:h val="0.7619743313564079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5"/>
          <c:dPt>
            <c:idx val="0"/>
            <c:bubble3D val="0"/>
            <c:spPr>
              <a:solidFill>
                <a:srgbClr val="008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95B3-4E0C-A4D8-CD252D56B44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5B3-4E0C-A4D8-CD252D56B447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95B3-4E0C-A4D8-CD252D56B44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'P7'!$J$13:$K$13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'P7'!$J$22:$K$22</c:f>
              <c:numCache>
                <c:formatCode>#,##0;;\-</c:formatCode>
                <c:ptCount val="2"/>
                <c:pt idx="0">
                  <c:v>5400</c:v>
                </c:pt>
                <c:pt idx="1">
                  <c:v>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B3-4E0C-A4D8-CD252D56B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&amp;D&amp;"NewsGotT,Normal"&amp;10Servicio de Información y Difusión. &amp;"NewsGotT,Negrita"Año 2019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2.5.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Nuevos usuarios en el año. Distribución provincial.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1.1235868243742259E-2"/>
          <c:y val="2.0761245674740483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view3D>
      <c:rotX val="5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86731871520544"/>
          <c:y val="0.20299920987385228"/>
          <c:w val="0.58955034632132308"/>
          <c:h val="0.7800163034228230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8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12-4DAF-8DDF-7C50610C1F34}"/>
              </c:ext>
            </c:extLst>
          </c:dPt>
          <c:dPt>
            <c:idx val="1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C12-4DAF-8DDF-7C50610C1F3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4C12-4DAF-8DDF-7C50610C1F34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C12-4DAF-8DDF-7C50610C1F34}"/>
              </c:ext>
            </c:extLst>
          </c:dPt>
          <c:dPt>
            <c:idx val="4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4C12-4DAF-8DDF-7C50610C1F34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C12-4DAF-8DDF-7C50610C1F3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4C12-4DAF-8DDF-7C50610C1F34}"/>
              </c:ext>
            </c:extLst>
          </c:dPt>
          <c:dPt>
            <c:idx val="7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C12-4DAF-8DDF-7C50610C1F34}"/>
              </c:ext>
            </c:extLst>
          </c:dPt>
          <c:dLbls>
            <c:dLbl>
              <c:idx val="0"/>
              <c:layout>
                <c:manualLayout>
                  <c:x val="-0.11140198384292872"/>
                  <c:y val="0.1660035056171611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12-4DAF-8DDF-7C50610C1F34}"/>
                </c:ext>
              </c:extLst>
            </c:dLbl>
            <c:dLbl>
              <c:idx val="1"/>
              <c:layout>
                <c:manualLayout>
                  <c:x val="-0.11922347871812432"/>
                  <c:y val="-7.529427588864419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12-4DAF-8DDF-7C50610C1F34}"/>
                </c:ext>
              </c:extLst>
            </c:dLbl>
            <c:dLbl>
              <c:idx val="2"/>
              <c:layout>
                <c:manualLayout>
                  <c:x val="6.698299076251843E-2"/>
                  <c:y val="-1.522709315314820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12-4DAF-8DDF-7C50610C1F34}"/>
                </c:ext>
              </c:extLst>
            </c:dLbl>
            <c:dLbl>
              <c:idx val="3"/>
              <c:layout>
                <c:manualLayout>
                  <c:x val="-0.11318843690622618"/>
                  <c:y val="-0.1153179779120407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2-4DAF-8DDF-7C50610C1F34}"/>
                </c:ext>
              </c:extLst>
            </c:dLbl>
            <c:dLbl>
              <c:idx val="4"/>
              <c:layout>
                <c:manualLayout>
                  <c:x val="1.1854294933168023E-2"/>
                  <c:y val="-8.526366683388952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12-4DAF-8DDF-7C50610C1F34}"/>
                </c:ext>
              </c:extLst>
            </c:dLbl>
            <c:dLbl>
              <c:idx val="5"/>
              <c:layout>
                <c:manualLayout>
                  <c:x val="0.12893896700818061"/>
                  <c:y val="-0.1763983103220130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12-4DAF-8DDF-7C50610C1F34}"/>
                </c:ext>
              </c:extLst>
            </c:dLbl>
            <c:dLbl>
              <c:idx val="6"/>
              <c:layout>
                <c:manualLayout>
                  <c:x val="0.13964572039918635"/>
                  <c:y val="3.9895376651325788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FFFFFF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12-4DAF-8DDF-7C50610C1F34}"/>
                </c:ext>
              </c:extLst>
            </c:dLbl>
            <c:dLbl>
              <c:idx val="7"/>
              <c:layout>
                <c:manualLayout>
                  <c:x val="6.9762212220227118E-2"/>
                  <c:y val="0.2202790440668600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12-4DAF-8DDF-7C50610C1F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'P8'!$R$12:$R$19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'P8'!$P$12:$P$19</c:f>
              <c:numCache>
                <c:formatCode>#,##0;;\-</c:formatCode>
                <c:ptCount val="8"/>
                <c:pt idx="0">
                  <c:v>1581</c:v>
                </c:pt>
                <c:pt idx="1">
                  <c:v>1573</c:v>
                </c:pt>
                <c:pt idx="2">
                  <c:v>614</c:v>
                </c:pt>
                <c:pt idx="3">
                  <c:v>1178</c:v>
                </c:pt>
                <c:pt idx="4">
                  <c:v>1185</c:v>
                </c:pt>
                <c:pt idx="5">
                  <c:v>1787</c:v>
                </c:pt>
                <c:pt idx="6">
                  <c:v>1933</c:v>
                </c:pt>
                <c:pt idx="7">
                  <c:v>2225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12-4DAF-8DDF-7C50610C1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0.98425196850393704" l="0.78740157480314965" r="0.78740157480314965" t="0.59055118110236227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2.6.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Nuevos usuarios inscritos. Evolución mensual.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0.19159991364715773"/>
          <c:y val="1.8867803395079211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0865198490813649"/>
          <c:y val="0.22740943898866575"/>
          <c:w val="0.88329979879275655"/>
          <c:h val="0.66383541985309402"/>
        </c:manualLayout>
      </c:layout>
      <c:lineChart>
        <c:grouping val="standard"/>
        <c:varyColors val="0"/>
        <c:ser>
          <c:idx val="1"/>
          <c:order val="0"/>
          <c:tx>
            <c:strRef>
              <c:f>'P8'!$B$20:$C$20</c:f>
              <c:strCache>
                <c:ptCount val="2"/>
                <c:pt idx="0">
                  <c:v>Total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strRef>
              <c:f>'P8'!$D$11:$O$11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'P8'!$D$20:$O$20</c:f>
              <c:numCache>
                <c:formatCode>#,##0;;\-</c:formatCode>
                <c:ptCount val="12"/>
                <c:pt idx="0">
                  <c:v>1301</c:v>
                </c:pt>
                <c:pt idx="1">
                  <c:v>1161</c:v>
                </c:pt>
                <c:pt idx="2">
                  <c:v>1366</c:v>
                </c:pt>
                <c:pt idx="3">
                  <c:v>802</c:v>
                </c:pt>
                <c:pt idx="4">
                  <c:v>1065</c:v>
                </c:pt>
                <c:pt idx="5">
                  <c:v>756</c:v>
                </c:pt>
                <c:pt idx="6">
                  <c:v>633</c:v>
                </c:pt>
                <c:pt idx="7">
                  <c:v>640</c:v>
                </c:pt>
                <c:pt idx="8">
                  <c:v>1086</c:v>
                </c:pt>
                <c:pt idx="9">
                  <c:v>1447</c:v>
                </c:pt>
                <c:pt idx="10">
                  <c:v>1197</c:v>
                </c:pt>
                <c:pt idx="11">
                  <c:v>622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AD0-4621-BD80-86D544CA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187855"/>
        <c:axId val="1"/>
      </c:lineChart>
      <c:catAx>
        <c:axId val="1529187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529187855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426720</xdr:colOff>
      <xdr:row>19</xdr:row>
      <xdr:rowOff>123824</xdr:rowOff>
    </xdr:from>
    <xdr:to>
      <xdr:col>10</xdr:col>
      <xdr:colOff>57156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91824805-A3A4-9CE1-1C8C-F7F185ED5A69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Bibliotecas Públicas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Bibliotecas provinciales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Año 2023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25 de abril de 2024</a:t>
          </a: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7620</xdr:rowOff>
    </xdr:from>
    <xdr:to>
      <xdr:col>10</xdr:col>
      <xdr:colOff>982980</xdr:colOff>
      <xdr:row>6</xdr:row>
      <xdr:rowOff>38100</xdr:rowOff>
    </xdr:to>
    <xdr:grpSp>
      <xdr:nvGrpSpPr>
        <xdr:cNvPr id="13013213" name="1 Grupo">
          <a:extLst>
            <a:ext uri="{FF2B5EF4-FFF2-40B4-BE49-F238E27FC236}">
              <a16:creationId xmlns:a16="http://schemas.microsoft.com/office/drawing/2014/main" id="{A6CEF699-4D2F-DFA0-ACA3-459A69C51038}"/>
            </a:ext>
          </a:extLst>
        </xdr:cNvPr>
        <xdr:cNvGrpSpPr>
          <a:grpSpLocks/>
        </xdr:cNvGrpSpPr>
      </xdr:nvGrpSpPr>
      <xdr:grpSpPr bwMode="auto">
        <a:xfrm>
          <a:off x="678180" y="386715"/>
          <a:ext cx="5922645" cy="794385"/>
          <a:chOff x="0" y="0"/>
          <a:chExt cx="5989320" cy="791845"/>
        </a:xfrm>
      </xdr:grpSpPr>
      <xdr:pic>
        <xdr:nvPicPr>
          <xdr:cNvPr id="13013215" name="Placeholder">
            <a:extLst>
              <a:ext uri="{FF2B5EF4-FFF2-40B4-BE49-F238E27FC236}">
                <a16:creationId xmlns:a16="http://schemas.microsoft.com/office/drawing/2014/main" id="{0A9C0679-B2E7-7203-887A-E35F2C4F93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B3FDBD44-F10E-5367-F413-B5D658002DBF}"/>
              </a:ext>
            </a:extLst>
          </xdr:cNvPr>
          <xdr:cNvSpPr txBox="1">
            <a:spLocks/>
          </xdr:cNvSpPr>
        </xdr:nvSpPr>
        <xdr:spPr>
          <a:xfrm>
            <a:off x="3643377" y="0"/>
            <a:ext cx="2345943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Turismo,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342900</xdr:colOff>
      <xdr:row>50</xdr:row>
      <xdr:rowOff>129540</xdr:rowOff>
    </xdr:from>
    <xdr:to>
      <xdr:col>10</xdr:col>
      <xdr:colOff>1135380</xdr:colOff>
      <xdr:row>55</xdr:row>
      <xdr:rowOff>152400</xdr:rowOff>
    </xdr:to>
    <xdr:pic>
      <xdr:nvPicPr>
        <xdr:cNvPr id="13013214" name="1 Imagen">
          <a:extLst>
            <a:ext uri="{FF2B5EF4-FFF2-40B4-BE49-F238E27FC236}">
              <a16:creationId xmlns:a16="http://schemas.microsoft.com/office/drawing/2014/main" id="{9F832FB4-EBC7-D0C7-2D80-44F38EEE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9471660"/>
          <a:ext cx="79248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5</xdr:col>
      <xdr:colOff>708660</xdr:colOff>
      <xdr:row>39</xdr:row>
      <xdr:rowOff>0</xdr:rowOff>
    </xdr:to>
    <xdr:graphicFrame macro="">
      <xdr:nvGraphicFramePr>
        <xdr:cNvPr id="13029508" name="Gráfico 3">
          <a:extLst>
            <a:ext uri="{FF2B5EF4-FFF2-40B4-BE49-F238E27FC236}">
              <a16:creationId xmlns:a16="http://schemas.microsoft.com/office/drawing/2014/main" id="{F6D87A43-CCA3-265F-C95A-A43A05B2B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25</xdr:row>
      <xdr:rowOff>0</xdr:rowOff>
    </xdr:from>
    <xdr:to>
      <xdr:col>11</xdr:col>
      <xdr:colOff>563880</xdr:colOff>
      <xdr:row>39</xdr:row>
      <xdr:rowOff>0</xdr:rowOff>
    </xdr:to>
    <xdr:graphicFrame macro="">
      <xdr:nvGraphicFramePr>
        <xdr:cNvPr id="13029509" name="Gráfico 3">
          <a:extLst>
            <a:ext uri="{FF2B5EF4-FFF2-40B4-BE49-F238E27FC236}">
              <a16:creationId xmlns:a16="http://schemas.microsoft.com/office/drawing/2014/main" id="{204637F2-1674-9179-55AE-7EDA9B67E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335280</xdr:colOff>
      <xdr:row>4</xdr:row>
      <xdr:rowOff>106680</xdr:rowOff>
    </xdr:to>
    <xdr:pic>
      <xdr:nvPicPr>
        <xdr:cNvPr id="13029510" name="6 Imagen">
          <a:extLst>
            <a:ext uri="{FF2B5EF4-FFF2-40B4-BE49-F238E27FC236}">
              <a16:creationId xmlns:a16="http://schemas.microsoft.com/office/drawing/2014/main" id="{885D6DFB-EF64-2A00-91F7-12E438620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7</xdr:col>
      <xdr:colOff>274320</xdr:colOff>
      <xdr:row>36</xdr:row>
      <xdr:rowOff>160020</xdr:rowOff>
    </xdr:to>
    <xdr:graphicFrame macro="">
      <xdr:nvGraphicFramePr>
        <xdr:cNvPr id="13032580" name="Gráfico 1025">
          <a:extLst>
            <a:ext uri="{FF2B5EF4-FFF2-40B4-BE49-F238E27FC236}">
              <a16:creationId xmlns:a16="http://schemas.microsoft.com/office/drawing/2014/main" id="{EB6FA100-5FB4-5DB1-19FE-9670CEC5D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22</xdr:row>
      <xdr:rowOff>0</xdr:rowOff>
    </xdr:from>
    <xdr:to>
      <xdr:col>15</xdr:col>
      <xdr:colOff>312420</xdr:colOff>
      <xdr:row>35</xdr:row>
      <xdr:rowOff>137160</xdr:rowOff>
    </xdr:to>
    <xdr:graphicFrame macro="">
      <xdr:nvGraphicFramePr>
        <xdr:cNvPr id="13032581" name="Gráfico 1026">
          <a:extLst>
            <a:ext uri="{FF2B5EF4-FFF2-40B4-BE49-F238E27FC236}">
              <a16:creationId xmlns:a16="http://schemas.microsoft.com/office/drawing/2014/main" id="{784D7DD0-3240-860E-4502-AEE551033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335280</xdr:colOff>
      <xdr:row>4</xdr:row>
      <xdr:rowOff>106680</xdr:rowOff>
    </xdr:to>
    <xdr:pic>
      <xdr:nvPicPr>
        <xdr:cNvPr id="13032582" name="6 Imagen">
          <a:extLst>
            <a:ext uri="{FF2B5EF4-FFF2-40B4-BE49-F238E27FC236}">
              <a16:creationId xmlns:a16="http://schemas.microsoft.com/office/drawing/2014/main" id="{FCFF76C9-23C8-A1AB-94B8-88544C784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22</xdr:row>
      <xdr:rowOff>0</xdr:rowOff>
    </xdr:from>
    <xdr:to>
      <xdr:col>14</xdr:col>
      <xdr:colOff>647700</xdr:colOff>
      <xdr:row>38</xdr:row>
      <xdr:rowOff>22860</xdr:rowOff>
    </xdr:to>
    <xdr:graphicFrame macro="">
      <xdr:nvGraphicFramePr>
        <xdr:cNvPr id="13682738" name="Gráfico 2">
          <a:extLst>
            <a:ext uri="{FF2B5EF4-FFF2-40B4-BE49-F238E27FC236}">
              <a16:creationId xmlns:a16="http://schemas.microsoft.com/office/drawing/2014/main" id="{624B3549-15DC-1303-57D8-27185029F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337185</xdr:colOff>
      <xdr:row>4</xdr:row>
      <xdr:rowOff>108585</xdr:rowOff>
    </xdr:to>
    <xdr:pic>
      <xdr:nvPicPr>
        <xdr:cNvPr id="13682739" name="6 Imagen">
          <a:extLst>
            <a:ext uri="{FF2B5EF4-FFF2-40B4-BE49-F238E27FC236}">
              <a16:creationId xmlns:a16="http://schemas.microsoft.com/office/drawing/2014/main" id="{51F2EDA2-0E14-3EBB-98F7-EF021CE78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289560</xdr:colOff>
      <xdr:row>22</xdr:row>
      <xdr:rowOff>129540</xdr:rowOff>
    </xdr:from>
    <xdr:to>
      <xdr:col>11</xdr:col>
      <xdr:colOff>403860</xdr:colOff>
      <xdr:row>37</xdr:row>
      <xdr:rowOff>83820</xdr:rowOff>
    </xdr:to>
    <xdr:graphicFrame macro="">
      <xdr:nvGraphicFramePr>
        <xdr:cNvPr id="13853736" name="Gráfico 3">
          <a:extLst>
            <a:ext uri="{FF2B5EF4-FFF2-40B4-BE49-F238E27FC236}">
              <a16:creationId xmlns:a16="http://schemas.microsoft.com/office/drawing/2014/main" id="{9CE52F77-16DF-8A7D-CEBF-C95CD1888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339090</xdr:colOff>
      <xdr:row>4</xdr:row>
      <xdr:rowOff>110490</xdr:rowOff>
    </xdr:to>
    <xdr:pic>
      <xdr:nvPicPr>
        <xdr:cNvPr id="13853737" name="6 Imagen">
          <a:extLst>
            <a:ext uri="{FF2B5EF4-FFF2-40B4-BE49-F238E27FC236}">
              <a16:creationId xmlns:a16="http://schemas.microsoft.com/office/drawing/2014/main" id="{D5CE466C-B16E-0F06-74EA-2D7CAF9A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24</xdr:row>
      <xdr:rowOff>0</xdr:rowOff>
    </xdr:from>
    <xdr:to>
      <xdr:col>11</xdr:col>
      <xdr:colOff>632460</xdr:colOff>
      <xdr:row>56</xdr:row>
      <xdr:rowOff>121920</xdr:rowOff>
    </xdr:to>
    <xdr:graphicFrame macro="">
      <xdr:nvGraphicFramePr>
        <xdr:cNvPr id="13037656" name="Gráfico 3">
          <a:extLst>
            <a:ext uri="{FF2B5EF4-FFF2-40B4-BE49-F238E27FC236}">
              <a16:creationId xmlns:a16="http://schemas.microsoft.com/office/drawing/2014/main" id="{0EF3D4E5-7B31-62E8-1618-9FF01E27F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339090</xdr:colOff>
      <xdr:row>4</xdr:row>
      <xdr:rowOff>110490</xdr:rowOff>
    </xdr:to>
    <xdr:pic>
      <xdr:nvPicPr>
        <xdr:cNvPr id="13037657" name="6 Imagen">
          <a:extLst>
            <a:ext uri="{FF2B5EF4-FFF2-40B4-BE49-F238E27FC236}">
              <a16:creationId xmlns:a16="http://schemas.microsoft.com/office/drawing/2014/main" id="{4B8326DD-C342-D693-9D2D-106C61222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</xdr:colOff>
      <xdr:row>23</xdr:row>
      <xdr:rowOff>106680</xdr:rowOff>
    </xdr:from>
    <xdr:to>
      <xdr:col>13</xdr:col>
      <xdr:colOff>708660</xdr:colOff>
      <xdr:row>39</xdr:row>
      <xdr:rowOff>0</xdr:rowOff>
    </xdr:to>
    <xdr:graphicFrame macro="">
      <xdr:nvGraphicFramePr>
        <xdr:cNvPr id="14449668" name="Gráfico 2">
          <a:extLst>
            <a:ext uri="{FF2B5EF4-FFF2-40B4-BE49-F238E27FC236}">
              <a16:creationId xmlns:a16="http://schemas.microsoft.com/office/drawing/2014/main" id="{C10AB24F-6D70-F286-7D52-56191946B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335280</xdr:colOff>
      <xdr:row>4</xdr:row>
      <xdr:rowOff>106680</xdr:rowOff>
    </xdr:to>
    <xdr:pic>
      <xdr:nvPicPr>
        <xdr:cNvPr id="14449669" name="6 Imagen">
          <a:extLst>
            <a:ext uri="{FF2B5EF4-FFF2-40B4-BE49-F238E27FC236}">
              <a16:creationId xmlns:a16="http://schemas.microsoft.com/office/drawing/2014/main" id="{A15AC47A-B7BB-2A07-C085-17D5DD768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7</xdr:col>
      <xdr:colOff>266700</xdr:colOff>
      <xdr:row>36</xdr:row>
      <xdr:rowOff>160020</xdr:rowOff>
    </xdr:to>
    <xdr:graphicFrame macro="">
      <xdr:nvGraphicFramePr>
        <xdr:cNvPr id="13040772" name="Gráfico 1025">
          <a:extLst>
            <a:ext uri="{FF2B5EF4-FFF2-40B4-BE49-F238E27FC236}">
              <a16:creationId xmlns:a16="http://schemas.microsoft.com/office/drawing/2014/main" id="{F92B2EE9-3A89-4966-05C1-F8900398A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68580</xdr:colOff>
      <xdr:row>22</xdr:row>
      <xdr:rowOff>0</xdr:rowOff>
    </xdr:from>
    <xdr:to>
      <xdr:col>15</xdr:col>
      <xdr:colOff>312420</xdr:colOff>
      <xdr:row>35</xdr:row>
      <xdr:rowOff>137160</xdr:rowOff>
    </xdr:to>
    <xdr:graphicFrame macro="">
      <xdr:nvGraphicFramePr>
        <xdr:cNvPr id="13040773" name="Gráfico 1026">
          <a:extLst>
            <a:ext uri="{FF2B5EF4-FFF2-40B4-BE49-F238E27FC236}">
              <a16:creationId xmlns:a16="http://schemas.microsoft.com/office/drawing/2014/main" id="{A3C01D95-A5F0-5E60-EBA9-209265B07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335280</xdr:colOff>
      <xdr:row>4</xdr:row>
      <xdr:rowOff>106680</xdr:rowOff>
    </xdr:to>
    <xdr:pic>
      <xdr:nvPicPr>
        <xdr:cNvPr id="13040774" name="6 Imagen">
          <a:extLst>
            <a:ext uri="{FF2B5EF4-FFF2-40B4-BE49-F238E27FC236}">
              <a16:creationId xmlns:a16="http://schemas.microsoft.com/office/drawing/2014/main" id="{005D1E88-D61B-11D3-A50F-F7D9F0769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312420</xdr:colOff>
      <xdr:row>22</xdr:row>
      <xdr:rowOff>83820</xdr:rowOff>
    </xdr:from>
    <xdr:to>
      <xdr:col>13</xdr:col>
      <xdr:colOff>381000</xdr:colOff>
      <xdr:row>35</xdr:row>
      <xdr:rowOff>144780</xdr:rowOff>
    </xdr:to>
    <xdr:graphicFrame macro="">
      <xdr:nvGraphicFramePr>
        <xdr:cNvPr id="1223628" name="Gráfico 3">
          <a:extLst>
            <a:ext uri="{FF2B5EF4-FFF2-40B4-BE49-F238E27FC236}">
              <a16:creationId xmlns:a16="http://schemas.microsoft.com/office/drawing/2014/main" id="{46D49E41-5489-2545-5298-FFB1E9985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339090</xdr:colOff>
      <xdr:row>4</xdr:row>
      <xdr:rowOff>110490</xdr:rowOff>
    </xdr:to>
    <xdr:pic>
      <xdr:nvPicPr>
        <xdr:cNvPr id="1223629" name="6 Imagen">
          <a:extLst>
            <a:ext uri="{FF2B5EF4-FFF2-40B4-BE49-F238E27FC236}">
              <a16:creationId xmlns:a16="http://schemas.microsoft.com/office/drawing/2014/main" id="{90CF6838-E48F-F002-82A1-34C1DBAC0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22</xdr:row>
      <xdr:rowOff>0</xdr:rowOff>
    </xdr:from>
    <xdr:to>
      <xdr:col>14</xdr:col>
      <xdr:colOff>647700</xdr:colOff>
      <xdr:row>38</xdr:row>
      <xdr:rowOff>22860</xdr:rowOff>
    </xdr:to>
    <xdr:graphicFrame macro="">
      <xdr:nvGraphicFramePr>
        <xdr:cNvPr id="1158101" name="Gráfico 2">
          <a:extLst>
            <a:ext uri="{FF2B5EF4-FFF2-40B4-BE49-F238E27FC236}">
              <a16:creationId xmlns:a16="http://schemas.microsoft.com/office/drawing/2014/main" id="{3B5A0D56-4628-5C5D-9C13-127717912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335280</xdr:colOff>
      <xdr:row>4</xdr:row>
      <xdr:rowOff>106680</xdr:rowOff>
    </xdr:to>
    <xdr:pic>
      <xdr:nvPicPr>
        <xdr:cNvPr id="1158102" name="6 Imagen">
          <a:extLst>
            <a:ext uri="{FF2B5EF4-FFF2-40B4-BE49-F238E27FC236}">
              <a16:creationId xmlns:a16="http://schemas.microsoft.com/office/drawing/2014/main" id="{8FAE4C19-0B71-5CCD-60CA-671EE892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24</xdr:row>
      <xdr:rowOff>0</xdr:rowOff>
    </xdr:from>
    <xdr:to>
      <xdr:col>14</xdr:col>
      <xdr:colOff>396240</xdr:colOff>
      <xdr:row>37</xdr:row>
      <xdr:rowOff>137160</xdr:rowOff>
    </xdr:to>
    <xdr:graphicFrame macro="">
      <xdr:nvGraphicFramePr>
        <xdr:cNvPr id="1337285" name="Gráfico 2">
          <a:extLst>
            <a:ext uri="{FF2B5EF4-FFF2-40B4-BE49-F238E27FC236}">
              <a16:creationId xmlns:a16="http://schemas.microsoft.com/office/drawing/2014/main" id="{CEEA2AF5-D9D0-7D5A-DE29-B8863180C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335280</xdr:colOff>
      <xdr:row>4</xdr:row>
      <xdr:rowOff>106680</xdr:rowOff>
    </xdr:to>
    <xdr:pic>
      <xdr:nvPicPr>
        <xdr:cNvPr id="1337286" name="6 Imagen">
          <a:extLst>
            <a:ext uri="{FF2B5EF4-FFF2-40B4-BE49-F238E27FC236}">
              <a16:creationId xmlns:a16="http://schemas.microsoft.com/office/drawing/2014/main" id="{D5782DCD-FB5A-3FF8-A9EF-A0D8DCB62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220980</xdr:rowOff>
    </xdr:from>
    <xdr:to>
      <xdr:col>3</xdr:col>
      <xdr:colOff>175260</xdr:colOff>
      <xdr:row>4</xdr:row>
      <xdr:rowOff>45720</xdr:rowOff>
    </xdr:to>
    <xdr:pic>
      <xdr:nvPicPr>
        <xdr:cNvPr id="3959" name="6 Imagen">
          <a:extLst>
            <a:ext uri="{FF2B5EF4-FFF2-40B4-BE49-F238E27FC236}">
              <a16:creationId xmlns:a16="http://schemas.microsoft.com/office/drawing/2014/main" id="{611BC21C-8798-68B6-ABF9-B8C6D0CC9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0980"/>
          <a:ext cx="8458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45720</xdr:rowOff>
    </xdr:from>
    <xdr:to>
      <xdr:col>6</xdr:col>
      <xdr:colOff>489585</xdr:colOff>
      <xdr:row>36</xdr:row>
      <xdr:rowOff>158115</xdr:rowOff>
    </xdr:to>
    <xdr:graphicFrame macro="">
      <xdr:nvGraphicFramePr>
        <xdr:cNvPr id="13049988" name="Gráfico 1025">
          <a:extLst>
            <a:ext uri="{FF2B5EF4-FFF2-40B4-BE49-F238E27FC236}">
              <a16:creationId xmlns:a16="http://schemas.microsoft.com/office/drawing/2014/main" id="{B3FD96C4-65AD-8618-B243-F32E577AE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381000</xdr:colOff>
      <xdr:row>21</xdr:row>
      <xdr:rowOff>22860</xdr:rowOff>
    </xdr:from>
    <xdr:to>
      <xdr:col>13</xdr:col>
      <xdr:colOff>579120</xdr:colOff>
      <xdr:row>37</xdr:row>
      <xdr:rowOff>114300</xdr:rowOff>
    </xdr:to>
    <xdr:graphicFrame macro="">
      <xdr:nvGraphicFramePr>
        <xdr:cNvPr id="13049989" name="Gráfico 1026">
          <a:extLst>
            <a:ext uri="{FF2B5EF4-FFF2-40B4-BE49-F238E27FC236}">
              <a16:creationId xmlns:a16="http://schemas.microsoft.com/office/drawing/2014/main" id="{B92FE2F9-14EE-B522-CE11-C6E2454EF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337185</xdr:colOff>
      <xdr:row>4</xdr:row>
      <xdr:rowOff>108585</xdr:rowOff>
    </xdr:to>
    <xdr:pic>
      <xdr:nvPicPr>
        <xdr:cNvPr id="13049990" name="6 Imagen">
          <a:extLst>
            <a:ext uri="{FF2B5EF4-FFF2-40B4-BE49-F238E27FC236}">
              <a16:creationId xmlns:a16="http://schemas.microsoft.com/office/drawing/2014/main" id="{7FCFFA04-BC52-C9E5-4CA3-43E01ACEE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6</xdr:col>
      <xdr:colOff>727710</xdr:colOff>
      <xdr:row>36</xdr:row>
      <xdr:rowOff>156210</xdr:rowOff>
    </xdr:to>
    <xdr:graphicFrame macro="">
      <xdr:nvGraphicFramePr>
        <xdr:cNvPr id="13053060" name="Gráfico 1025">
          <a:extLst>
            <a:ext uri="{FF2B5EF4-FFF2-40B4-BE49-F238E27FC236}">
              <a16:creationId xmlns:a16="http://schemas.microsoft.com/office/drawing/2014/main" id="{5E5F38FF-83AD-63A1-C67B-2DC0B5D47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411480</xdr:colOff>
      <xdr:row>21</xdr:row>
      <xdr:rowOff>99060</xdr:rowOff>
    </xdr:from>
    <xdr:to>
      <xdr:col>14</xdr:col>
      <xdr:colOff>563880</xdr:colOff>
      <xdr:row>36</xdr:row>
      <xdr:rowOff>160020</xdr:rowOff>
    </xdr:to>
    <xdr:graphicFrame macro="">
      <xdr:nvGraphicFramePr>
        <xdr:cNvPr id="13053061" name="Gráfico 1026">
          <a:extLst>
            <a:ext uri="{FF2B5EF4-FFF2-40B4-BE49-F238E27FC236}">
              <a16:creationId xmlns:a16="http://schemas.microsoft.com/office/drawing/2014/main" id="{CDD299C1-D33A-C4DC-D31B-222AF6417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339090</xdr:colOff>
      <xdr:row>4</xdr:row>
      <xdr:rowOff>110490</xdr:rowOff>
    </xdr:to>
    <xdr:pic>
      <xdr:nvPicPr>
        <xdr:cNvPr id="13053062" name="6 Imagen">
          <a:extLst>
            <a:ext uri="{FF2B5EF4-FFF2-40B4-BE49-F238E27FC236}">
              <a16:creationId xmlns:a16="http://schemas.microsoft.com/office/drawing/2014/main" id="{F323CDAE-5199-0DBE-0E9F-87D0F4BFA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22</xdr:row>
      <xdr:rowOff>0</xdr:rowOff>
    </xdr:from>
    <xdr:to>
      <xdr:col>14</xdr:col>
      <xdr:colOff>647700</xdr:colOff>
      <xdr:row>38</xdr:row>
      <xdr:rowOff>22860</xdr:rowOff>
    </xdr:to>
    <xdr:graphicFrame macro="">
      <xdr:nvGraphicFramePr>
        <xdr:cNvPr id="1511358" name="Gráfico 2">
          <a:extLst>
            <a:ext uri="{FF2B5EF4-FFF2-40B4-BE49-F238E27FC236}">
              <a16:creationId xmlns:a16="http://schemas.microsoft.com/office/drawing/2014/main" id="{7923C260-AB73-B4BA-D290-DE002096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339090</xdr:colOff>
      <xdr:row>4</xdr:row>
      <xdr:rowOff>110490</xdr:rowOff>
    </xdr:to>
    <xdr:pic>
      <xdr:nvPicPr>
        <xdr:cNvPr id="1511359" name="6 Imagen">
          <a:extLst>
            <a:ext uri="{FF2B5EF4-FFF2-40B4-BE49-F238E27FC236}">
              <a16:creationId xmlns:a16="http://schemas.microsoft.com/office/drawing/2014/main" id="{6E6D10B3-7565-9D2F-47D9-E1B0794C6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388620</xdr:colOff>
      <xdr:row>23</xdr:row>
      <xdr:rowOff>144780</xdr:rowOff>
    </xdr:from>
    <xdr:to>
      <xdr:col>12</xdr:col>
      <xdr:colOff>739140</xdr:colOff>
      <xdr:row>39</xdr:row>
      <xdr:rowOff>0</xdr:rowOff>
    </xdr:to>
    <xdr:graphicFrame macro="">
      <xdr:nvGraphicFramePr>
        <xdr:cNvPr id="1598391" name="Gráfico 3">
          <a:extLst>
            <a:ext uri="{FF2B5EF4-FFF2-40B4-BE49-F238E27FC236}">
              <a16:creationId xmlns:a16="http://schemas.microsoft.com/office/drawing/2014/main" id="{5027AC17-F9C1-84D6-4F53-8D96A22C7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339090</xdr:colOff>
      <xdr:row>4</xdr:row>
      <xdr:rowOff>110490</xdr:rowOff>
    </xdr:to>
    <xdr:pic>
      <xdr:nvPicPr>
        <xdr:cNvPr id="1598392" name="6 Imagen">
          <a:extLst>
            <a:ext uri="{FF2B5EF4-FFF2-40B4-BE49-F238E27FC236}">
              <a16:creationId xmlns:a16="http://schemas.microsoft.com/office/drawing/2014/main" id="{A6188EDC-3ED0-B6F0-B2A7-C19A862A9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23</xdr:row>
      <xdr:rowOff>45720</xdr:rowOff>
    </xdr:from>
    <xdr:to>
      <xdr:col>12</xdr:col>
      <xdr:colOff>579120</xdr:colOff>
      <xdr:row>37</xdr:row>
      <xdr:rowOff>175260</xdr:rowOff>
    </xdr:to>
    <xdr:graphicFrame macro="">
      <xdr:nvGraphicFramePr>
        <xdr:cNvPr id="1599419" name="Gráfico 3">
          <a:extLst>
            <a:ext uri="{FF2B5EF4-FFF2-40B4-BE49-F238E27FC236}">
              <a16:creationId xmlns:a16="http://schemas.microsoft.com/office/drawing/2014/main" id="{58D65645-988C-F688-DEE6-BD4D2437F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339090</xdr:colOff>
      <xdr:row>4</xdr:row>
      <xdr:rowOff>110490</xdr:rowOff>
    </xdr:to>
    <xdr:pic>
      <xdr:nvPicPr>
        <xdr:cNvPr id="1599420" name="6 Imagen">
          <a:extLst>
            <a:ext uri="{FF2B5EF4-FFF2-40B4-BE49-F238E27FC236}">
              <a16:creationId xmlns:a16="http://schemas.microsoft.com/office/drawing/2014/main" id="{35B2270F-FEBC-1D16-7BDD-819E7C048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220980</xdr:rowOff>
    </xdr:from>
    <xdr:to>
      <xdr:col>3</xdr:col>
      <xdr:colOff>175260</xdr:colOff>
      <xdr:row>4</xdr:row>
      <xdr:rowOff>45720</xdr:rowOff>
    </xdr:to>
    <xdr:pic>
      <xdr:nvPicPr>
        <xdr:cNvPr id="278154" name="6 Imagen">
          <a:extLst>
            <a:ext uri="{FF2B5EF4-FFF2-40B4-BE49-F238E27FC236}">
              <a16:creationId xmlns:a16="http://schemas.microsoft.com/office/drawing/2014/main" id="{022C4400-1F80-1527-C944-18B6978D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0980"/>
          <a:ext cx="815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327660</xdr:colOff>
      <xdr:row>21</xdr:row>
      <xdr:rowOff>160020</xdr:rowOff>
    </xdr:from>
    <xdr:to>
      <xdr:col>7</xdr:col>
      <xdr:colOff>228600</xdr:colOff>
      <xdr:row>36</xdr:row>
      <xdr:rowOff>144780</xdr:rowOff>
    </xdr:to>
    <xdr:graphicFrame macro="">
      <xdr:nvGraphicFramePr>
        <xdr:cNvPr id="13014148" name="Gráfico 1025">
          <a:extLst>
            <a:ext uri="{FF2B5EF4-FFF2-40B4-BE49-F238E27FC236}">
              <a16:creationId xmlns:a16="http://schemas.microsoft.com/office/drawing/2014/main" id="{54F7EB13-7A85-0B3D-799D-7CF77766C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22</xdr:row>
      <xdr:rowOff>0</xdr:rowOff>
    </xdr:from>
    <xdr:to>
      <xdr:col>15</xdr:col>
      <xdr:colOff>312420</xdr:colOff>
      <xdr:row>35</xdr:row>
      <xdr:rowOff>137160</xdr:rowOff>
    </xdr:to>
    <xdr:graphicFrame macro="">
      <xdr:nvGraphicFramePr>
        <xdr:cNvPr id="13014149" name="Gráfico 1026">
          <a:extLst>
            <a:ext uri="{FF2B5EF4-FFF2-40B4-BE49-F238E27FC236}">
              <a16:creationId xmlns:a16="http://schemas.microsoft.com/office/drawing/2014/main" id="{69F8D670-074B-133C-CF95-EBF5C6621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335280</xdr:colOff>
      <xdr:row>4</xdr:row>
      <xdr:rowOff>106680</xdr:rowOff>
    </xdr:to>
    <xdr:pic>
      <xdr:nvPicPr>
        <xdr:cNvPr id="13014150" name="6 Imagen">
          <a:extLst>
            <a:ext uri="{FF2B5EF4-FFF2-40B4-BE49-F238E27FC236}">
              <a16:creationId xmlns:a16="http://schemas.microsoft.com/office/drawing/2014/main" id="{80823CC3-68AF-D354-4D0D-E091A6A7A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22</xdr:row>
      <xdr:rowOff>0</xdr:rowOff>
    </xdr:from>
    <xdr:to>
      <xdr:col>14</xdr:col>
      <xdr:colOff>647700</xdr:colOff>
      <xdr:row>38</xdr:row>
      <xdr:rowOff>22860</xdr:rowOff>
    </xdr:to>
    <xdr:graphicFrame macro="">
      <xdr:nvGraphicFramePr>
        <xdr:cNvPr id="13017176" name="Gráfico 2">
          <a:extLst>
            <a:ext uri="{FF2B5EF4-FFF2-40B4-BE49-F238E27FC236}">
              <a16:creationId xmlns:a16="http://schemas.microsoft.com/office/drawing/2014/main" id="{787754DB-D031-3581-DA08-64087D585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339090</xdr:colOff>
      <xdr:row>4</xdr:row>
      <xdr:rowOff>110490</xdr:rowOff>
    </xdr:to>
    <xdr:pic>
      <xdr:nvPicPr>
        <xdr:cNvPr id="13017177" name="6 Imagen">
          <a:extLst>
            <a:ext uri="{FF2B5EF4-FFF2-40B4-BE49-F238E27FC236}">
              <a16:creationId xmlns:a16="http://schemas.microsoft.com/office/drawing/2014/main" id="{D41BD158-BF45-DAD0-0F89-B1AE035FF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5</xdr:col>
      <xdr:colOff>708660</xdr:colOff>
      <xdr:row>39</xdr:row>
      <xdr:rowOff>0</xdr:rowOff>
    </xdr:to>
    <xdr:graphicFrame macro="">
      <xdr:nvGraphicFramePr>
        <xdr:cNvPr id="13019268" name="Gráfico 3">
          <a:extLst>
            <a:ext uri="{FF2B5EF4-FFF2-40B4-BE49-F238E27FC236}">
              <a16:creationId xmlns:a16="http://schemas.microsoft.com/office/drawing/2014/main" id="{058865A3-1C9D-0646-ACB6-BAA77873F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25</xdr:row>
      <xdr:rowOff>0</xdr:rowOff>
    </xdr:from>
    <xdr:to>
      <xdr:col>11</xdr:col>
      <xdr:colOff>563880</xdr:colOff>
      <xdr:row>39</xdr:row>
      <xdr:rowOff>0</xdr:rowOff>
    </xdr:to>
    <xdr:graphicFrame macro="">
      <xdr:nvGraphicFramePr>
        <xdr:cNvPr id="13019269" name="Gráfico 3">
          <a:extLst>
            <a:ext uri="{FF2B5EF4-FFF2-40B4-BE49-F238E27FC236}">
              <a16:creationId xmlns:a16="http://schemas.microsoft.com/office/drawing/2014/main" id="{C05FFF7C-C28C-9264-C959-38A39BEDF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335280</xdr:colOff>
      <xdr:row>4</xdr:row>
      <xdr:rowOff>106680</xdr:rowOff>
    </xdr:to>
    <xdr:pic>
      <xdr:nvPicPr>
        <xdr:cNvPr id="13019270" name="6 Imagen">
          <a:extLst>
            <a:ext uri="{FF2B5EF4-FFF2-40B4-BE49-F238E27FC236}">
              <a16:creationId xmlns:a16="http://schemas.microsoft.com/office/drawing/2014/main" id="{DCB5E45C-059A-EA79-AA69-2920D94D2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5</xdr:col>
      <xdr:colOff>708660</xdr:colOff>
      <xdr:row>39</xdr:row>
      <xdr:rowOff>0</xdr:rowOff>
    </xdr:to>
    <xdr:graphicFrame macro="">
      <xdr:nvGraphicFramePr>
        <xdr:cNvPr id="13022340" name="Gráfico 3">
          <a:extLst>
            <a:ext uri="{FF2B5EF4-FFF2-40B4-BE49-F238E27FC236}">
              <a16:creationId xmlns:a16="http://schemas.microsoft.com/office/drawing/2014/main" id="{7F038F8C-D080-3015-0000-08636E99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25</xdr:row>
      <xdr:rowOff>0</xdr:rowOff>
    </xdr:from>
    <xdr:to>
      <xdr:col>11</xdr:col>
      <xdr:colOff>563880</xdr:colOff>
      <xdr:row>39</xdr:row>
      <xdr:rowOff>0</xdr:rowOff>
    </xdr:to>
    <xdr:graphicFrame macro="">
      <xdr:nvGraphicFramePr>
        <xdr:cNvPr id="13022341" name="Gráfico 3">
          <a:extLst>
            <a:ext uri="{FF2B5EF4-FFF2-40B4-BE49-F238E27FC236}">
              <a16:creationId xmlns:a16="http://schemas.microsoft.com/office/drawing/2014/main" id="{5B169852-AEFF-70E2-5550-FC532370A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335280</xdr:colOff>
      <xdr:row>4</xdr:row>
      <xdr:rowOff>106680</xdr:rowOff>
    </xdr:to>
    <xdr:pic>
      <xdr:nvPicPr>
        <xdr:cNvPr id="13022342" name="6 Imagen">
          <a:extLst>
            <a:ext uri="{FF2B5EF4-FFF2-40B4-BE49-F238E27FC236}">
              <a16:creationId xmlns:a16="http://schemas.microsoft.com/office/drawing/2014/main" id="{BB8658E2-4D45-3B6E-C274-1EF52AE3E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365760</xdr:colOff>
      <xdr:row>22</xdr:row>
      <xdr:rowOff>0</xdr:rowOff>
    </xdr:from>
    <xdr:to>
      <xdr:col>7</xdr:col>
      <xdr:colOff>243840</xdr:colOff>
      <xdr:row>36</xdr:row>
      <xdr:rowOff>160020</xdr:rowOff>
    </xdr:to>
    <xdr:graphicFrame macro="">
      <xdr:nvGraphicFramePr>
        <xdr:cNvPr id="13025412" name="Gráfico 1025">
          <a:extLst>
            <a:ext uri="{FF2B5EF4-FFF2-40B4-BE49-F238E27FC236}">
              <a16:creationId xmlns:a16="http://schemas.microsoft.com/office/drawing/2014/main" id="{B7A65B85-C1F5-2F4F-E5EB-95BBE7D6F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99060</xdr:colOff>
      <xdr:row>22</xdr:row>
      <xdr:rowOff>0</xdr:rowOff>
    </xdr:from>
    <xdr:to>
      <xdr:col>15</xdr:col>
      <xdr:colOff>312420</xdr:colOff>
      <xdr:row>36</xdr:row>
      <xdr:rowOff>60960</xdr:rowOff>
    </xdr:to>
    <xdr:graphicFrame macro="">
      <xdr:nvGraphicFramePr>
        <xdr:cNvPr id="13025413" name="Gráfico 1026">
          <a:extLst>
            <a:ext uri="{FF2B5EF4-FFF2-40B4-BE49-F238E27FC236}">
              <a16:creationId xmlns:a16="http://schemas.microsoft.com/office/drawing/2014/main" id="{4B896B59-7F1F-A5E1-A6E0-6A4D22D21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335280</xdr:colOff>
      <xdr:row>4</xdr:row>
      <xdr:rowOff>106680</xdr:rowOff>
    </xdr:to>
    <xdr:pic>
      <xdr:nvPicPr>
        <xdr:cNvPr id="13025414" name="6 Imagen">
          <a:extLst>
            <a:ext uri="{FF2B5EF4-FFF2-40B4-BE49-F238E27FC236}">
              <a16:creationId xmlns:a16="http://schemas.microsoft.com/office/drawing/2014/main" id="{E3686173-4DFE-4272-B200-1D40C7AF6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22</xdr:row>
      <xdr:rowOff>0</xdr:rowOff>
    </xdr:from>
    <xdr:to>
      <xdr:col>14</xdr:col>
      <xdr:colOff>647700</xdr:colOff>
      <xdr:row>38</xdr:row>
      <xdr:rowOff>22860</xdr:rowOff>
    </xdr:to>
    <xdr:graphicFrame macro="">
      <xdr:nvGraphicFramePr>
        <xdr:cNvPr id="13407297" name="Gráfico 2">
          <a:extLst>
            <a:ext uri="{FF2B5EF4-FFF2-40B4-BE49-F238E27FC236}">
              <a16:creationId xmlns:a16="http://schemas.microsoft.com/office/drawing/2014/main" id="{E229BC91-EC96-0518-A4C6-94ABC6051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91440</xdr:colOff>
      <xdr:row>0</xdr:row>
      <xdr:rowOff>182880</xdr:rowOff>
    </xdr:from>
    <xdr:to>
      <xdr:col>2</xdr:col>
      <xdr:colOff>337185</xdr:colOff>
      <xdr:row>4</xdr:row>
      <xdr:rowOff>108585</xdr:rowOff>
    </xdr:to>
    <xdr:pic>
      <xdr:nvPicPr>
        <xdr:cNvPr id="13407298" name="6 Imagen">
          <a:extLst>
            <a:ext uri="{FF2B5EF4-FFF2-40B4-BE49-F238E27FC236}">
              <a16:creationId xmlns:a16="http://schemas.microsoft.com/office/drawing/2014/main" id="{99499B5D-A405-69BD-A945-9C51AF798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2880"/>
          <a:ext cx="8382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40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4" width="3.85546875" style="7" customWidth="1"/>
    <col min="5" max="5" width="25.28515625" style="7" customWidth="1"/>
    <col min="6" max="8" width="13.28515625" style="7" customWidth="1"/>
    <col min="9" max="9" width="2" style="7" customWidth="1"/>
    <col min="10" max="12" width="13.28515625" style="7" customWidth="1"/>
    <col min="13" max="13" width="2.7109375" style="7" customWidth="1"/>
    <col min="14" max="14" width="8.7109375" style="28"/>
    <col min="15" max="16384" width="8.7109375" style="7"/>
  </cols>
  <sheetData>
    <row r="1" spans="1:14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4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4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4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4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</row>
    <row r="6" spans="1:14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</row>
    <row r="7" spans="1:14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53"/>
    </row>
    <row r="8" spans="1:14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4" ht="18.75" customHeight="1" x14ac:dyDescent="0.25">
      <c r="A9" s="6"/>
      <c r="B9" s="151" t="s">
        <v>193</v>
      </c>
      <c r="C9" s="148"/>
      <c r="D9" s="148"/>
      <c r="E9" s="148"/>
      <c r="F9" s="148"/>
      <c r="G9" s="148"/>
      <c r="H9" s="148"/>
      <c r="I9" s="148"/>
      <c r="J9" s="148"/>
      <c r="K9" s="148"/>
      <c r="L9" s="149"/>
      <c r="M9" s="6"/>
    </row>
    <row r="10" spans="1:14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2"/>
      <c r="J10" s="32"/>
      <c r="K10" s="32"/>
      <c r="L10" s="32"/>
      <c r="M10" s="6"/>
    </row>
    <row r="11" spans="1:14" ht="20.25" customHeight="1" x14ac:dyDescent="0.25">
      <c r="A11" s="6"/>
      <c r="B11" s="33"/>
      <c r="C11" s="33"/>
      <c r="D11" s="34"/>
      <c r="E11" s="35"/>
      <c r="F11" s="152" t="s">
        <v>43</v>
      </c>
      <c r="G11" s="152"/>
      <c r="H11" s="152"/>
      <c r="I11" s="35"/>
      <c r="J11" s="152" t="s">
        <v>44</v>
      </c>
      <c r="K11" s="152"/>
      <c r="L11" s="152"/>
      <c r="M11" s="6"/>
    </row>
    <row r="12" spans="1:14" ht="0.75" customHeight="1" x14ac:dyDescent="0.25">
      <c r="A12" s="6"/>
      <c r="B12" s="33"/>
      <c r="C12" s="33"/>
      <c r="D12" s="34"/>
      <c r="E12" s="35"/>
      <c r="F12" s="50"/>
      <c r="G12" s="50"/>
      <c r="H12" s="50"/>
      <c r="I12" s="35"/>
      <c r="J12" s="50"/>
      <c r="K12" s="50"/>
      <c r="L12" s="50"/>
      <c r="M12" s="6"/>
    </row>
    <row r="13" spans="1:14" ht="20.25" customHeight="1" x14ac:dyDescent="0.25">
      <c r="A13" s="6"/>
      <c r="B13" s="33"/>
      <c r="C13" s="33"/>
      <c r="D13" s="34"/>
      <c r="E13" s="35"/>
      <c r="F13" s="35" t="s">
        <v>18</v>
      </c>
      <c r="G13" s="35" t="s">
        <v>19</v>
      </c>
      <c r="H13" s="35" t="s">
        <v>9</v>
      </c>
      <c r="I13" s="35"/>
      <c r="J13" s="35" t="s">
        <v>40</v>
      </c>
      <c r="K13" s="35" t="s">
        <v>45</v>
      </c>
      <c r="L13" s="35" t="s">
        <v>9</v>
      </c>
      <c r="M13" s="6"/>
    </row>
    <row r="14" spans="1:14" x14ac:dyDescent="0.25">
      <c r="A14" s="6"/>
      <c r="B14" s="36" t="s">
        <v>17</v>
      </c>
      <c r="C14" s="36"/>
      <c r="D14" s="46"/>
      <c r="E14" s="47"/>
      <c r="F14" s="48">
        <v>1992</v>
      </c>
      <c r="G14" s="48">
        <v>2878</v>
      </c>
      <c r="H14" s="48">
        <f>SUM(F14:G14)</f>
        <v>4870</v>
      </c>
      <c r="I14" s="48"/>
      <c r="J14" s="48">
        <v>3547</v>
      </c>
      <c r="K14" s="48">
        <v>1323</v>
      </c>
      <c r="L14" s="47">
        <f>SUM(J14:K14)</f>
        <v>4870</v>
      </c>
      <c r="M14" s="6"/>
      <c r="N14" s="28" t="s">
        <v>32</v>
      </c>
    </row>
    <row r="15" spans="1:14" x14ac:dyDescent="0.25">
      <c r="A15" s="6"/>
      <c r="B15" s="36" t="s">
        <v>10</v>
      </c>
      <c r="C15" s="36"/>
      <c r="D15" s="46"/>
      <c r="E15" s="47"/>
      <c r="F15" s="48">
        <v>1841</v>
      </c>
      <c r="G15" s="48">
        <v>2214</v>
      </c>
      <c r="H15" s="48">
        <f t="shared" ref="H15:H21" si="0">SUM(F15:G15)</f>
        <v>4055</v>
      </c>
      <c r="I15" s="48"/>
      <c r="J15" s="48">
        <v>3005</v>
      </c>
      <c r="K15" s="48">
        <v>1050</v>
      </c>
      <c r="L15" s="47">
        <f t="shared" ref="L15:L21" si="1">SUM(J15:K15)</f>
        <v>4055</v>
      </c>
      <c r="M15" s="6"/>
      <c r="N15" s="28" t="s">
        <v>33</v>
      </c>
    </row>
    <row r="16" spans="1:14" x14ac:dyDescent="0.25">
      <c r="A16" s="6"/>
      <c r="B16" s="36" t="s">
        <v>11</v>
      </c>
      <c r="C16" s="36"/>
      <c r="D16" s="46"/>
      <c r="E16" s="47"/>
      <c r="F16" s="48">
        <v>1418</v>
      </c>
      <c r="G16" s="48">
        <v>1587</v>
      </c>
      <c r="H16" s="48">
        <f t="shared" si="0"/>
        <v>3005</v>
      </c>
      <c r="I16" s="48"/>
      <c r="J16" s="48">
        <v>2428</v>
      </c>
      <c r="K16" s="48">
        <v>577</v>
      </c>
      <c r="L16" s="47">
        <f t="shared" si="1"/>
        <v>3005</v>
      </c>
      <c r="M16" s="6"/>
      <c r="N16" s="28" t="s">
        <v>34</v>
      </c>
    </row>
    <row r="17" spans="1:14" x14ac:dyDescent="0.25">
      <c r="A17" s="6"/>
      <c r="B17" s="36" t="s">
        <v>12</v>
      </c>
      <c r="C17" s="36"/>
      <c r="D17" s="46"/>
      <c r="E17" s="47"/>
      <c r="F17" s="48">
        <v>2800</v>
      </c>
      <c r="G17" s="48">
        <v>4013</v>
      </c>
      <c r="H17" s="48">
        <f t="shared" si="0"/>
        <v>6813</v>
      </c>
      <c r="I17" s="48"/>
      <c r="J17" s="48">
        <v>5698</v>
      </c>
      <c r="K17" s="48">
        <v>1115</v>
      </c>
      <c r="L17" s="47">
        <f t="shared" si="1"/>
        <v>6813</v>
      </c>
      <c r="M17" s="6"/>
      <c r="N17" s="28" t="s">
        <v>35</v>
      </c>
    </row>
    <row r="18" spans="1:14" x14ac:dyDescent="0.25">
      <c r="A18" s="6"/>
      <c r="B18" s="36" t="s">
        <v>13</v>
      </c>
      <c r="C18" s="36"/>
      <c r="D18" s="46"/>
      <c r="E18" s="48"/>
      <c r="F18" s="48">
        <v>1519</v>
      </c>
      <c r="G18" s="48">
        <v>2310</v>
      </c>
      <c r="H18" s="48">
        <f t="shared" si="0"/>
        <v>3829</v>
      </c>
      <c r="I18" s="48"/>
      <c r="J18" s="48">
        <v>2821</v>
      </c>
      <c r="K18" s="48">
        <v>1008</v>
      </c>
      <c r="L18" s="47">
        <f t="shared" si="1"/>
        <v>3829</v>
      </c>
      <c r="M18" s="6"/>
      <c r="N18" s="28" t="s">
        <v>36</v>
      </c>
    </row>
    <row r="19" spans="1:14" x14ac:dyDescent="0.25">
      <c r="A19" s="6"/>
      <c r="B19" s="36" t="s">
        <v>14</v>
      </c>
      <c r="C19" s="36"/>
      <c r="D19" s="46"/>
      <c r="E19" s="47"/>
      <c r="F19" s="48">
        <v>1793</v>
      </c>
      <c r="G19" s="48">
        <v>2569</v>
      </c>
      <c r="H19" s="48">
        <f t="shared" si="0"/>
        <v>4362</v>
      </c>
      <c r="I19" s="48"/>
      <c r="J19" s="48">
        <v>3006</v>
      </c>
      <c r="K19" s="48">
        <v>1356</v>
      </c>
      <c r="L19" s="47">
        <f t="shared" si="1"/>
        <v>4362</v>
      </c>
      <c r="M19" s="6"/>
      <c r="N19" s="28" t="s">
        <v>37</v>
      </c>
    </row>
    <row r="20" spans="1:14" x14ac:dyDescent="0.25">
      <c r="A20" s="6"/>
      <c r="B20" s="36" t="s">
        <v>15</v>
      </c>
      <c r="C20" s="36"/>
      <c r="D20" s="46"/>
      <c r="E20" s="47"/>
      <c r="F20" s="48">
        <v>1406</v>
      </c>
      <c r="G20" s="48">
        <v>1840</v>
      </c>
      <c r="H20" s="48">
        <f t="shared" si="0"/>
        <v>3246</v>
      </c>
      <c r="I20" s="48"/>
      <c r="J20" s="48">
        <v>2267</v>
      </c>
      <c r="K20" s="48">
        <v>979</v>
      </c>
      <c r="L20" s="47">
        <f t="shared" si="1"/>
        <v>3246</v>
      </c>
      <c r="M20" s="6"/>
      <c r="N20" s="28" t="s">
        <v>38</v>
      </c>
    </row>
    <row r="21" spans="1:14" x14ac:dyDescent="0.25">
      <c r="A21" s="6"/>
      <c r="B21" s="36" t="s">
        <v>16</v>
      </c>
      <c r="C21" s="36"/>
      <c r="D21" s="46"/>
      <c r="E21" s="47"/>
      <c r="F21" s="48">
        <v>3820</v>
      </c>
      <c r="G21" s="48">
        <v>5132</v>
      </c>
      <c r="H21" s="48">
        <f t="shared" si="0"/>
        <v>8952</v>
      </c>
      <c r="I21" s="48"/>
      <c r="J21" s="48">
        <v>6978</v>
      </c>
      <c r="K21" s="48">
        <v>1974</v>
      </c>
      <c r="L21" s="47">
        <f t="shared" si="1"/>
        <v>8952</v>
      </c>
      <c r="M21" s="6"/>
      <c r="N21" s="28" t="s">
        <v>39</v>
      </c>
    </row>
    <row r="22" spans="1:14" ht="15" thickBot="1" x14ac:dyDescent="0.3">
      <c r="A22" s="6"/>
      <c r="B22" s="39" t="s">
        <v>9</v>
      </c>
      <c r="C22" s="39"/>
      <c r="D22" s="40"/>
      <c r="E22" s="40"/>
      <c r="F22" s="40">
        <f>SUM(F14:F21)</f>
        <v>16589</v>
      </c>
      <c r="G22" s="40">
        <f>SUM(G14:G21)</f>
        <v>22543</v>
      </c>
      <c r="H22" s="40">
        <f>SUM(H14:H21)</f>
        <v>39132</v>
      </c>
      <c r="I22" s="40"/>
      <c r="J22" s="40">
        <f>SUM(J14:J21)</f>
        <v>29750</v>
      </c>
      <c r="K22" s="40">
        <f>SUM(K14:K21)</f>
        <v>9382</v>
      </c>
      <c r="L22" s="40">
        <f>SUM(L14:L21)</f>
        <v>39132</v>
      </c>
      <c r="M22" s="6"/>
      <c r="N22" s="52"/>
    </row>
    <row r="23" spans="1:14" x14ac:dyDescent="0.2">
      <c r="A23" s="6"/>
      <c r="B23" s="26" t="s">
        <v>131</v>
      </c>
      <c r="C23" s="26"/>
      <c r="D23" s="26"/>
      <c r="E23" s="27"/>
      <c r="F23" s="121"/>
      <c r="G23" s="121"/>
      <c r="H23" s="27"/>
      <c r="I23" s="27"/>
      <c r="J23" s="121"/>
      <c r="K23" s="27"/>
      <c r="L23" s="51"/>
      <c r="M23" s="6"/>
    </row>
    <row r="24" spans="1:14" x14ac:dyDescent="0.25">
      <c r="A24" s="6"/>
      <c r="B24" s="154" t="s">
        <v>117</v>
      </c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6"/>
    </row>
    <row r="25" spans="1:14" ht="18.75" customHeight="1" x14ac:dyDescent="0.25">
      <c r="A25" s="6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6"/>
    </row>
    <row r="26" spans="1:14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43"/>
      <c r="L26" s="6"/>
      <c r="M26" s="6"/>
    </row>
    <row r="27" spans="1:14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43"/>
      <c r="L27" s="6"/>
      <c r="M27" s="6"/>
    </row>
    <row r="28" spans="1:14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43"/>
      <c r="L28" s="6"/>
      <c r="M28" s="6"/>
    </row>
    <row r="29" spans="1:14" x14ac:dyDescent="0.25">
      <c r="A29" s="6"/>
      <c r="B29" s="13"/>
      <c r="C29" s="6"/>
      <c r="D29" s="6"/>
      <c r="E29" s="6"/>
      <c r="F29" s="6"/>
      <c r="G29" s="6"/>
      <c r="H29" s="6"/>
      <c r="I29" s="6"/>
      <c r="J29" s="6"/>
      <c r="K29" s="43"/>
      <c r="L29" s="6"/>
      <c r="M29" s="6"/>
    </row>
    <row r="30" spans="1:14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43"/>
      <c r="L30" s="6"/>
      <c r="M30" s="6"/>
    </row>
    <row r="31" spans="1:14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43"/>
      <c r="L31" s="6"/>
      <c r="M31" s="45"/>
    </row>
    <row r="32" spans="1:14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43"/>
      <c r="L32" s="6"/>
      <c r="M32" s="6"/>
    </row>
    <row r="33" spans="1:13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43"/>
      <c r="L33" s="6"/>
      <c r="M33" s="6"/>
    </row>
    <row r="34" spans="1:13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43"/>
      <c r="L34" s="6"/>
      <c r="M34" s="6"/>
    </row>
    <row r="35" spans="1:13" s="28" customForma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43"/>
      <c r="L35" s="6"/>
      <c r="M35" s="6"/>
    </row>
    <row r="36" spans="1:13" s="28" customForma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43"/>
      <c r="L36" s="6"/>
      <c r="M36" s="6"/>
    </row>
    <row r="37" spans="1:13" s="28" customForma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43"/>
      <c r="L37" s="6"/>
      <c r="M37" s="6"/>
    </row>
    <row r="38" spans="1:13" s="28" customForma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43"/>
      <c r="L38" s="6"/>
      <c r="M38" s="6"/>
    </row>
    <row r="39" spans="1:13" s="28" customForma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43"/>
      <c r="L39" s="6"/>
      <c r="M39" s="6"/>
    </row>
    <row r="40" spans="1:13" s="28" customFormat="1" ht="12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</sheetData>
  <mergeCells count="5">
    <mergeCell ref="B9:L9"/>
    <mergeCell ref="F11:H11"/>
    <mergeCell ref="J11:L11"/>
    <mergeCell ref="B24:L24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42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7.140625" style="7" customWidth="1"/>
    <col min="4" max="4" width="8.140625" style="7" customWidth="1"/>
    <col min="5" max="15" width="8.5703125" style="7" customWidth="1"/>
    <col min="16" max="16" width="10.28515625" style="7" customWidth="1"/>
    <col min="17" max="17" width="1.7109375" style="7" customWidth="1"/>
    <col min="18" max="18" width="8.7109375" style="28"/>
    <col min="19" max="19" width="8.7109375" style="29"/>
    <col min="20" max="16384" width="8.7109375" style="7"/>
  </cols>
  <sheetData>
    <row r="1" spans="1:18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8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8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8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8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  <c r="P5" s="6"/>
      <c r="Q5" s="6"/>
    </row>
    <row r="6" spans="1:18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  <c r="P6" s="6"/>
      <c r="Q6" s="6"/>
    </row>
    <row r="7" spans="1:18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1:18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1:18" ht="18.75" customHeight="1" x14ac:dyDescent="0.25">
      <c r="A9" s="6"/>
      <c r="B9" s="151" t="s">
        <v>194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9"/>
      <c r="Q9" s="95"/>
    </row>
    <row r="10" spans="1:18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32"/>
      <c r="O10" s="32"/>
      <c r="P10" s="6"/>
      <c r="Q10" s="6"/>
    </row>
    <row r="11" spans="1:18" ht="20.25" customHeight="1" x14ac:dyDescent="0.25">
      <c r="A11" s="6"/>
      <c r="B11" s="33"/>
      <c r="C11" s="33"/>
      <c r="D11" s="34" t="s">
        <v>8</v>
      </c>
      <c r="E11" s="35" t="s">
        <v>21</v>
      </c>
      <c r="F11" s="35" t="s">
        <v>22</v>
      </c>
      <c r="G11" s="35" t="s">
        <v>23</v>
      </c>
      <c r="H11" s="35" t="s">
        <v>24</v>
      </c>
      <c r="I11" s="35" t="s">
        <v>25</v>
      </c>
      <c r="J11" s="35" t="s">
        <v>26</v>
      </c>
      <c r="K11" s="35" t="s">
        <v>27</v>
      </c>
      <c r="L11" s="35" t="s">
        <v>28</v>
      </c>
      <c r="M11" s="35" t="s">
        <v>29</v>
      </c>
      <c r="N11" s="35" t="s">
        <v>30</v>
      </c>
      <c r="O11" s="35" t="s">
        <v>31</v>
      </c>
      <c r="P11" s="35" t="s">
        <v>9</v>
      </c>
      <c r="Q11" s="50"/>
    </row>
    <row r="12" spans="1:18" x14ac:dyDescent="0.25">
      <c r="A12" s="6"/>
      <c r="B12" s="36" t="s">
        <v>17</v>
      </c>
      <c r="C12" s="36"/>
      <c r="D12" s="66">
        <v>2666</v>
      </c>
      <c r="E12" s="66">
        <v>2900</v>
      </c>
      <c r="F12" s="66">
        <v>3603</v>
      </c>
      <c r="G12" s="48">
        <v>2801</v>
      </c>
      <c r="H12" s="48">
        <v>2960</v>
      </c>
      <c r="I12" s="66">
        <v>3045</v>
      </c>
      <c r="J12" s="66">
        <v>2430</v>
      </c>
      <c r="K12" s="66">
        <v>2814</v>
      </c>
      <c r="L12" s="66">
        <v>3149</v>
      </c>
      <c r="M12" s="66">
        <v>3376</v>
      </c>
      <c r="N12" s="66">
        <v>2972</v>
      </c>
      <c r="O12" s="66">
        <v>2286</v>
      </c>
      <c r="P12" s="38">
        <f>SUM(D12:O12)</f>
        <v>35002</v>
      </c>
      <c r="Q12" s="38"/>
      <c r="R12" s="28" t="s">
        <v>32</v>
      </c>
    </row>
    <row r="13" spans="1:18" x14ac:dyDescent="0.25">
      <c r="A13" s="6"/>
      <c r="B13" s="36" t="s">
        <v>10</v>
      </c>
      <c r="C13" s="36"/>
      <c r="D13" s="66">
        <v>2642</v>
      </c>
      <c r="E13" s="66">
        <v>2650</v>
      </c>
      <c r="F13" s="66">
        <v>3568</v>
      </c>
      <c r="G13" s="48">
        <v>2766</v>
      </c>
      <c r="H13" s="48">
        <v>3376</v>
      </c>
      <c r="I13" s="66">
        <v>3470</v>
      </c>
      <c r="J13" s="66">
        <v>2944</v>
      </c>
      <c r="K13" s="66">
        <v>3501</v>
      </c>
      <c r="L13" s="66">
        <v>3458</v>
      </c>
      <c r="M13" s="66">
        <v>3532</v>
      </c>
      <c r="N13" s="66">
        <v>3399</v>
      </c>
      <c r="O13" s="66">
        <v>2454</v>
      </c>
      <c r="P13" s="38">
        <f t="shared" ref="P13:P19" si="0">SUM(D13:O13)</f>
        <v>37760</v>
      </c>
      <c r="Q13" s="38"/>
      <c r="R13" s="28" t="s">
        <v>33</v>
      </c>
    </row>
    <row r="14" spans="1:18" x14ac:dyDescent="0.25">
      <c r="A14" s="6"/>
      <c r="B14" s="36" t="s">
        <v>11</v>
      </c>
      <c r="C14" s="36"/>
      <c r="D14" s="66">
        <v>1777</v>
      </c>
      <c r="E14" s="66">
        <v>1933</v>
      </c>
      <c r="F14" s="66">
        <v>2053</v>
      </c>
      <c r="G14" s="48">
        <v>1533</v>
      </c>
      <c r="H14" s="48">
        <v>1723</v>
      </c>
      <c r="I14" s="66">
        <v>1828</v>
      </c>
      <c r="J14" s="66">
        <v>1608</v>
      </c>
      <c r="K14" s="66">
        <v>1338</v>
      </c>
      <c r="L14" s="66">
        <v>1557</v>
      </c>
      <c r="M14" s="66">
        <v>1601</v>
      </c>
      <c r="N14" s="66">
        <v>1612</v>
      </c>
      <c r="O14" s="66">
        <v>435</v>
      </c>
      <c r="P14" s="38">
        <f t="shared" si="0"/>
        <v>18998</v>
      </c>
      <c r="Q14" s="38"/>
      <c r="R14" s="28" t="s">
        <v>34</v>
      </c>
    </row>
    <row r="15" spans="1:18" x14ac:dyDescent="0.25">
      <c r="A15" s="6"/>
      <c r="B15" s="36" t="s">
        <v>12</v>
      </c>
      <c r="C15" s="36"/>
      <c r="D15" s="66">
        <v>4017</v>
      </c>
      <c r="E15" s="66">
        <v>4222</v>
      </c>
      <c r="F15" s="66">
        <v>5075</v>
      </c>
      <c r="G15" s="48">
        <v>3762</v>
      </c>
      <c r="H15" s="48">
        <v>4470</v>
      </c>
      <c r="I15" s="66">
        <v>3924</v>
      </c>
      <c r="J15" s="66">
        <v>3397</v>
      </c>
      <c r="K15" s="66">
        <v>3382</v>
      </c>
      <c r="L15" s="66">
        <v>4444</v>
      </c>
      <c r="M15" s="66">
        <v>4666</v>
      </c>
      <c r="N15" s="66">
        <v>4922</v>
      </c>
      <c r="O15" s="66">
        <v>3656</v>
      </c>
      <c r="P15" s="38">
        <f t="shared" si="0"/>
        <v>49937</v>
      </c>
      <c r="Q15" s="38"/>
      <c r="R15" s="28" t="s">
        <v>35</v>
      </c>
    </row>
    <row r="16" spans="1:18" x14ac:dyDescent="0.25">
      <c r="A16" s="6"/>
      <c r="B16" s="36" t="s">
        <v>13</v>
      </c>
      <c r="C16" s="36"/>
      <c r="D16" s="66">
        <v>2219</v>
      </c>
      <c r="E16" s="66">
        <v>2360</v>
      </c>
      <c r="F16" s="66">
        <v>2872</v>
      </c>
      <c r="G16" s="48">
        <v>2371</v>
      </c>
      <c r="H16" s="48">
        <v>2582</v>
      </c>
      <c r="I16" s="66">
        <v>2155</v>
      </c>
      <c r="J16" s="66">
        <v>1872</v>
      </c>
      <c r="K16" s="66">
        <v>1985</v>
      </c>
      <c r="L16" s="66">
        <v>2185</v>
      </c>
      <c r="M16" s="66">
        <v>3041</v>
      </c>
      <c r="N16" s="66">
        <v>3028</v>
      </c>
      <c r="O16" s="66">
        <v>2275</v>
      </c>
      <c r="P16" s="38">
        <f t="shared" si="0"/>
        <v>28945</v>
      </c>
      <c r="Q16" s="38"/>
      <c r="R16" s="28" t="s">
        <v>36</v>
      </c>
    </row>
    <row r="17" spans="1:18" x14ac:dyDescent="0.25">
      <c r="A17" s="6"/>
      <c r="B17" s="36" t="s">
        <v>14</v>
      </c>
      <c r="C17" s="36"/>
      <c r="D17" s="66">
        <v>3086</v>
      </c>
      <c r="E17" s="66">
        <v>3497</v>
      </c>
      <c r="F17" s="66">
        <v>4257</v>
      </c>
      <c r="G17" s="48">
        <v>3431</v>
      </c>
      <c r="H17" s="48">
        <v>3840</v>
      </c>
      <c r="I17" s="66">
        <v>3531</v>
      </c>
      <c r="J17" s="66">
        <v>2871</v>
      </c>
      <c r="K17" s="66">
        <v>2928</v>
      </c>
      <c r="L17" s="66">
        <v>3830</v>
      </c>
      <c r="M17" s="66">
        <v>3704</v>
      </c>
      <c r="N17" s="66">
        <v>3885</v>
      </c>
      <c r="O17" s="66">
        <v>2996</v>
      </c>
      <c r="P17" s="38">
        <f t="shared" si="0"/>
        <v>41856</v>
      </c>
      <c r="Q17" s="38"/>
      <c r="R17" s="28" t="s">
        <v>37</v>
      </c>
    </row>
    <row r="18" spans="1:18" x14ac:dyDescent="0.25">
      <c r="A18" s="6"/>
      <c r="B18" s="36" t="s">
        <v>15</v>
      </c>
      <c r="C18" s="36"/>
      <c r="D18" s="66">
        <v>2993</v>
      </c>
      <c r="E18" s="66">
        <v>3194</v>
      </c>
      <c r="F18" s="66">
        <v>3684</v>
      </c>
      <c r="G18" s="48">
        <v>3337</v>
      </c>
      <c r="H18" s="48">
        <v>3723</v>
      </c>
      <c r="I18" s="66">
        <v>3528</v>
      </c>
      <c r="J18" s="66">
        <v>2699</v>
      </c>
      <c r="K18" s="66">
        <v>2776</v>
      </c>
      <c r="L18" s="66">
        <v>3064</v>
      </c>
      <c r="M18" s="66">
        <v>3977</v>
      </c>
      <c r="N18" s="66">
        <v>3616</v>
      </c>
      <c r="O18" s="66">
        <v>2984</v>
      </c>
      <c r="P18" s="38">
        <f t="shared" si="0"/>
        <v>39575</v>
      </c>
      <c r="Q18" s="38"/>
      <c r="R18" s="28" t="s">
        <v>38</v>
      </c>
    </row>
    <row r="19" spans="1:18" x14ac:dyDescent="0.25">
      <c r="A19" s="6"/>
      <c r="B19" s="36" t="s">
        <v>16</v>
      </c>
      <c r="C19" s="36"/>
      <c r="D19" s="66">
        <v>7055</v>
      </c>
      <c r="E19" s="66">
        <v>7266</v>
      </c>
      <c r="F19" s="66">
        <v>8007</v>
      </c>
      <c r="G19" s="48">
        <v>5277</v>
      </c>
      <c r="H19" s="48">
        <v>7779</v>
      </c>
      <c r="I19" s="66">
        <v>6103</v>
      </c>
      <c r="J19" s="66">
        <v>5841</v>
      </c>
      <c r="K19" s="66">
        <v>5634</v>
      </c>
      <c r="L19" s="66">
        <v>5677</v>
      </c>
      <c r="M19" s="66">
        <v>7108</v>
      </c>
      <c r="N19" s="66">
        <v>7942</v>
      </c>
      <c r="O19" s="66">
        <v>6573</v>
      </c>
      <c r="P19" s="38">
        <f t="shared" si="0"/>
        <v>80262</v>
      </c>
      <c r="Q19" s="38"/>
      <c r="R19" s="28" t="s">
        <v>39</v>
      </c>
    </row>
    <row r="20" spans="1:18" ht="15" thickBot="1" x14ac:dyDescent="0.3">
      <c r="A20" s="6"/>
      <c r="B20" s="39" t="s">
        <v>9</v>
      </c>
      <c r="C20" s="39"/>
      <c r="D20" s="40">
        <f>SUM(D12:D19)</f>
        <v>26455</v>
      </c>
      <c r="E20" s="40">
        <f t="shared" ref="E20:P20" si="1">SUM(E12:E19)</f>
        <v>28022</v>
      </c>
      <c r="F20" s="40">
        <f t="shared" si="1"/>
        <v>33119</v>
      </c>
      <c r="G20" s="40">
        <f t="shared" si="1"/>
        <v>25278</v>
      </c>
      <c r="H20" s="40">
        <f t="shared" si="1"/>
        <v>30453</v>
      </c>
      <c r="I20" s="40">
        <f t="shared" si="1"/>
        <v>27584</v>
      </c>
      <c r="J20" s="40">
        <f t="shared" si="1"/>
        <v>23662</v>
      </c>
      <c r="K20" s="40">
        <f t="shared" si="1"/>
        <v>24358</v>
      </c>
      <c r="L20" s="40">
        <f t="shared" si="1"/>
        <v>27364</v>
      </c>
      <c r="M20" s="40">
        <f t="shared" si="1"/>
        <v>31005</v>
      </c>
      <c r="N20" s="40">
        <f t="shared" si="1"/>
        <v>31376</v>
      </c>
      <c r="O20" s="40">
        <f t="shared" si="1"/>
        <v>23659</v>
      </c>
      <c r="P20" s="40">
        <f t="shared" si="1"/>
        <v>332335</v>
      </c>
      <c r="Q20" s="96"/>
    </row>
    <row r="21" spans="1:18" x14ac:dyDescent="0.25">
      <c r="A21" s="6"/>
      <c r="B21" s="26" t="s">
        <v>131</v>
      </c>
      <c r="C21" s="36"/>
      <c r="D21" s="36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2"/>
      <c r="P21" s="6"/>
      <c r="Q21" s="6"/>
    </row>
    <row r="22" spans="1:18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43"/>
      <c r="O22" s="6"/>
      <c r="P22" s="6"/>
      <c r="Q22" s="6"/>
    </row>
    <row r="23" spans="1:18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8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43"/>
      <c r="O24" s="6"/>
      <c r="P24" s="6"/>
      <c r="Q24" s="6"/>
    </row>
    <row r="25" spans="1:18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43"/>
      <c r="O25" s="6"/>
      <c r="P25" s="6"/>
      <c r="Q25" s="6"/>
    </row>
    <row r="26" spans="1:18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43"/>
      <c r="O26" s="6"/>
      <c r="P26" s="6"/>
      <c r="Q26" s="6"/>
    </row>
    <row r="27" spans="1:18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43"/>
      <c r="O27" s="6"/>
      <c r="P27" s="6"/>
      <c r="Q27" s="6"/>
    </row>
    <row r="28" spans="1:18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43"/>
      <c r="O28" s="6"/>
      <c r="P28" s="6"/>
      <c r="Q28" s="6"/>
    </row>
    <row r="29" spans="1:18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3"/>
      <c r="O29" s="6"/>
      <c r="P29" s="45"/>
      <c r="Q29" s="45"/>
    </row>
    <row r="30" spans="1:18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43"/>
      <c r="O30" s="6"/>
      <c r="P30" s="6"/>
      <c r="Q30" s="6"/>
    </row>
    <row r="31" spans="1:18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43"/>
      <c r="O31" s="6"/>
      <c r="P31" s="6"/>
      <c r="Q31" s="6"/>
    </row>
    <row r="32" spans="1:18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43"/>
      <c r="O32" s="6"/>
      <c r="P32" s="6"/>
      <c r="Q32" s="6"/>
    </row>
    <row r="33" spans="1:17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43"/>
      <c r="O33" s="6"/>
      <c r="P33" s="6"/>
      <c r="Q33" s="6"/>
    </row>
    <row r="34" spans="1:17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43"/>
      <c r="O34" s="6"/>
      <c r="P34" s="6"/>
      <c r="Q34" s="6"/>
    </row>
    <row r="35" spans="1:17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43"/>
      <c r="O35" s="6"/>
      <c r="P35" s="6"/>
      <c r="Q35" s="6"/>
    </row>
    <row r="36" spans="1:17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3"/>
      <c r="O36" s="6"/>
      <c r="P36" s="6"/>
      <c r="Q36" s="6"/>
    </row>
    <row r="37" spans="1:17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3"/>
      <c r="O37" s="6"/>
      <c r="P37" s="45"/>
      <c r="Q37" s="45"/>
    </row>
    <row r="38" spans="1:17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43"/>
      <c r="O38" s="6"/>
      <c r="P38" s="6"/>
      <c r="Q38" s="6"/>
    </row>
    <row r="39" spans="1:17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43"/>
      <c r="O39" s="6"/>
      <c r="P39" s="6"/>
      <c r="Q39" s="6"/>
    </row>
    <row r="40" spans="1:17" ht="12.75" customHeight="1" x14ac:dyDescent="0.25"/>
    <row r="42" spans="1:17" ht="6" customHeight="1" x14ac:dyDescent="0.25"/>
  </sheetData>
  <mergeCells count="2">
    <mergeCell ref="B9:P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P12:P19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44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4" width="3.85546875" style="7" customWidth="1"/>
    <col min="5" max="15" width="9.85546875" style="7" customWidth="1"/>
    <col min="16" max="16" width="2.7109375" style="7" customWidth="1"/>
    <col min="17" max="17" width="10" style="28" bestFit="1" customWidth="1"/>
    <col min="18" max="16384" width="8.7109375" style="7"/>
  </cols>
  <sheetData>
    <row r="1" spans="1:17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7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7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7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7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  <c r="P5" s="6"/>
    </row>
    <row r="6" spans="1:17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  <c r="P6" s="6"/>
    </row>
    <row r="7" spans="1:17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7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7" ht="18.75" customHeight="1" x14ac:dyDescent="0.25">
      <c r="A9" s="6"/>
      <c r="B9" s="151" t="s">
        <v>195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9"/>
      <c r="P9" s="6"/>
    </row>
    <row r="10" spans="1:17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32"/>
      <c r="O10" s="32"/>
      <c r="P10" s="6"/>
    </row>
    <row r="11" spans="1:17" ht="20.25" customHeight="1" x14ac:dyDescent="0.25">
      <c r="A11" s="6"/>
      <c r="B11" s="33"/>
      <c r="C11" s="33"/>
      <c r="D11" s="34"/>
      <c r="E11" s="35">
        <v>2013</v>
      </c>
      <c r="F11" s="35">
        <v>2014</v>
      </c>
      <c r="G11" s="35">
        <v>2015</v>
      </c>
      <c r="H11" s="35">
        <v>2016</v>
      </c>
      <c r="I11" s="35">
        <v>2017</v>
      </c>
      <c r="J11" s="35">
        <v>2018</v>
      </c>
      <c r="K11" s="35">
        <v>2019</v>
      </c>
      <c r="L11" s="35">
        <v>2020</v>
      </c>
      <c r="M11" s="35">
        <v>2021</v>
      </c>
      <c r="N11" s="35">
        <v>2022</v>
      </c>
      <c r="O11" s="35">
        <v>2023</v>
      </c>
      <c r="P11" s="6"/>
    </row>
    <row r="12" spans="1:17" x14ac:dyDescent="0.25">
      <c r="A12" s="6"/>
      <c r="B12" s="36" t="s">
        <v>17</v>
      </c>
      <c r="C12" s="36"/>
      <c r="D12" s="46"/>
      <c r="E12" s="47">
        <v>112485</v>
      </c>
      <c r="F12" s="47">
        <v>94681</v>
      </c>
      <c r="G12" s="47">
        <v>86896</v>
      </c>
      <c r="H12" s="47">
        <v>75618</v>
      </c>
      <c r="I12" s="47">
        <v>66255</v>
      </c>
      <c r="J12" s="47">
        <v>62203</v>
      </c>
      <c r="K12" s="47">
        <v>56563</v>
      </c>
      <c r="L12" s="47">
        <v>12904</v>
      </c>
      <c r="M12" s="48">
        <v>15076</v>
      </c>
      <c r="N12" s="48">
        <v>31505</v>
      </c>
      <c r="O12" s="48">
        <v>35002</v>
      </c>
      <c r="P12" s="6"/>
      <c r="Q12" s="28" t="s">
        <v>32</v>
      </c>
    </row>
    <row r="13" spans="1:17" x14ac:dyDescent="0.25">
      <c r="A13" s="6"/>
      <c r="B13" s="36" t="s">
        <v>10</v>
      </c>
      <c r="C13" s="36"/>
      <c r="D13" s="46"/>
      <c r="E13" s="47">
        <v>84377</v>
      </c>
      <c r="F13" s="47">
        <v>79265</v>
      </c>
      <c r="G13" s="47">
        <v>73993</v>
      </c>
      <c r="H13" s="47">
        <v>67347</v>
      </c>
      <c r="I13" s="47">
        <v>56753</v>
      </c>
      <c r="J13" s="47">
        <v>50336</v>
      </c>
      <c r="K13" s="47">
        <v>51486</v>
      </c>
      <c r="L13" s="47">
        <v>21801</v>
      </c>
      <c r="M13" s="48">
        <v>32621</v>
      </c>
      <c r="N13" s="48">
        <v>35550</v>
      </c>
      <c r="O13" s="48">
        <v>37760</v>
      </c>
      <c r="P13" s="6"/>
      <c r="Q13" s="28" t="s">
        <v>33</v>
      </c>
    </row>
    <row r="14" spans="1:17" x14ac:dyDescent="0.25">
      <c r="A14" s="6"/>
      <c r="B14" s="36" t="s">
        <v>11</v>
      </c>
      <c r="C14" s="36"/>
      <c r="D14" s="46"/>
      <c r="E14" s="47">
        <v>51585</v>
      </c>
      <c r="F14" s="47">
        <v>51688</v>
      </c>
      <c r="G14" s="47">
        <v>53178</v>
      </c>
      <c r="H14" s="47">
        <v>47904</v>
      </c>
      <c r="I14" s="47">
        <v>42466</v>
      </c>
      <c r="J14" s="47">
        <v>39115</v>
      </c>
      <c r="K14" s="47">
        <v>37526</v>
      </c>
      <c r="L14" s="47">
        <v>16889</v>
      </c>
      <c r="M14" s="48">
        <v>25813</v>
      </c>
      <c r="N14" s="48">
        <v>23411</v>
      </c>
      <c r="O14" s="48">
        <v>18998</v>
      </c>
      <c r="P14" s="6"/>
      <c r="Q14" s="28" t="s">
        <v>34</v>
      </c>
    </row>
    <row r="15" spans="1:17" x14ac:dyDescent="0.25">
      <c r="A15" s="6"/>
      <c r="B15" s="36" t="s">
        <v>12</v>
      </c>
      <c r="C15" s="36"/>
      <c r="D15" s="46"/>
      <c r="E15" s="47">
        <v>121488</v>
      </c>
      <c r="F15" s="47">
        <v>107414</v>
      </c>
      <c r="G15" s="47">
        <v>99032</v>
      </c>
      <c r="H15" s="47">
        <v>96469</v>
      </c>
      <c r="I15" s="47">
        <v>88451</v>
      </c>
      <c r="J15" s="47">
        <v>84009</v>
      </c>
      <c r="K15" s="47">
        <v>86160</v>
      </c>
      <c r="L15" s="47">
        <v>26118</v>
      </c>
      <c r="M15" s="48">
        <v>28117</v>
      </c>
      <c r="N15" s="48">
        <v>49218</v>
      </c>
      <c r="O15" s="48">
        <v>49937</v>
      </c>
      <c r="P15" s="6"/>
      <c r="Q15" s="28" t="s">
        <v>35</v>
      </c>
    </row>
    <row r="16" spans="1:17" x14ac:dyDescent="0.25">
      <c r="A16" s="6"/>
      <c r="B16" s="36" t="s">
        <v>13</v>
      </c>
      <c r="C16" s="36"/>
      <c r="D16" s="46"/>
      <c r="E16" s="48">
        <v>71566</v>
      </c>
      <c r="F16" s="48">
        <v>55324</v>
      </c>
      <c r="G16" s="48">
        <v>52398</v>
      </c>
      <c r="H16" s="48">
        <v>44818</v>
      </c>
      <c r="I16" s="48">
        <v>40274</v>
      </c>
      <c r="J16" s="48">
        <v>40904</v>
      </c>
      <c r="K16" s="48">
        <v>41544</v>
      </c>
      <c r="L16" s="48">
        <v>15121</v>
      </c>
      <c r="M16" s="48">
        <v>23289</v>
      </c>
      <c r="N16" s="48">
        <v>29571</v>
      </c>
      <c r="O16" s="48">
        <v>28945</v>
      </c>
      <c r="P16" s="6"/>
      <c r="Q16" s="28" t="s">
        <v>36</v>
      </c>
    </row>
    <row r="17" spans="1:17" x14ac:dyDescent="0.25">
      <c r="A17" s="6"/>
      <c r="B17" s="36" t="s">
        <v>14</v>
      </c>
      <c r="C17" s="36"/>
      <c r="D17" s="46"/>
      <c r="E17" s="47">
        <v>93141</v>
      </c>
      <c r="F17" s="47">
        <v>81326</v>
      </c>
      <c r="G17" s="47">
        <v>73508</v>
      </c>
      <c r="H17" s="47">
        <v>62067</v>
      </c>
      <c r="I17" s="47">
        <v>54617</v>
      </c>
      <c r="J17" s="47">
        <v>51381</v>
      </c>
      <c r="K17" s="47">
        <v>51523</v>
      </c>
      <c r="L17" s="47">
        <v>21417</v>
      </c>
      <c r="M17" s="48">
        <v>33771</v>
      </c>
      <c r="N17" s="48">
        <v>39013</v>
      </c>
      <c r="O17" s="48">
        <v>41856</v>
      </c>
      <c r="P17" s="6"/>
      <c r="Q17" s="28" t="s">
        <v>37</v>
      </c>
    </row>
    <row r="18" spans="1:17" x14ac:dyDescent="0.25">
      <c r="A18" s="6"/>
      <c r="B18" s="36" t="s">
        <v>15</v>
      </c>
      <c r="C18" s="36"/>
      <c r="D18" s="46"/>
      <c r="E18" s="47">
        <v>68765</v>
      </c>
      <c r="F18" s="47">
        <v>60004</v>
      </c>
      <c r="G18" s="47">
        <v>55018</v>
      </c>
      <c r="H18" s="47">
        <v>50062</v>
      </c>
      <c r="I18" s="47">
        <v>48000</v>
      </c>
      <c r="J18" s="47">
        <v>45330</v>
      </c>
      <c r="K18" s="47">
        <v>43300</v>
      </c>
      <c r="L18" s="47">
        <v>22227</v>
      </c>
      <c r="M18" s="48">
        <v>33966</v>
      </c>
      <c r="N18" s="48">
        <v>38215</v>
      </c>
      <c r="O18" s="48">
        <v>39575</v>
      </c>
      <c r="P18" s="6"/>
      <c r="Q18" s="28" t="s">
        <v>38</v>
      </c>
    </row>
    <row r="19" spans="1:17" x14ac:dyDescent="0.25">
      <c r="A19" s="6"/>
      <c r="B19" s="36" t="s">
        <v>16</v>
      </c>
      <c r="C19" s="36"/>
      <c r="D19" s="46"/>
      <c r="E19" s="47">
        <v>145555</v>
      </c>
      <c r="F19" s="47">
        <v>136027</v>
      </c>
      <c r="G19" s="47">
        <v>122874</v>
      </c>
      <c r="H19" s="47">
        <v>115837</v>
      </c>
      <c r="I19" s="47">
        <v>106617</v>
      </c>
      <c r="J19" s="47">
        <v>102390</v>
      </c>
      <c r="K19" s="47">
        <v>101338</v>
      </c>
      <c r="L19" s="47">
        <v>41019</v>
      </c>
      <c r="M19" s="48">
        <v>74821</v>
      </c>
      <c r="N19" s="48">
        <v>79398</v>
      </c>
      <c r="O19" s="48">
        <v>80262</v>
      </c>
      <c r="P19" s="6"/>
      <c r="Q19" s="28" t="s">
        <v>39</v>
      </c>
    </row>
    <row r="20" spans="1:17" ht="15" thickBot="1" x14ac:dyDescent="0.3">
      <c r="A20" s="6"/>
      <c r="B20" s="39" t="s">
        <v>9</v>
      </c>
      <c r="C20" s="39"/>
      <c r="D20" s="40"/>
      <c r="E20" s="40">
        <f>SUM(E12:E19)</f>
        <v>748962</v>
      </c>
      <c r="F20" s="40">
        <f t="shared" ref="F20:N20" si="0">SUM(F12:F19)</f>
        <v>665729</v>
      </c>
      <c r="G20" s="40">
        <f t="shared" si="0"/>
        <v>616897</v>
      </c>
      <c r="H20" s="40">
        <f t="shared" si="0"/>
        <v>560122</v>
      </c>
      <c r="I20" s="40">
        <f t="shared" si="0"/>
        <v>503433</v>
      </c>
      <c r="J20" s="40">
        <f t="shared" si="0"/>
        <v>475668</v>
      </c>
      <c r="K20" s="40">
        <f t="shared" si="0"/>
        <v>469440</v>
      </c>
      <c r="L20" s="40">
        <f t="shared" si="0"/>
        <v>177496</v>
      </c>
      <c r="M20" s="40">
        <f t="shared" si="0"/>
        <v>267474</v>
      </c>
      <c r="N20" s="40">
        <f t="shared" si="0"/>
        <v>325881</v>
      </c>
      <c r="O20" s="40">
        <f>SUM(O12:O19)</f>
        <v>332335</v>
      </c>
      <c r="P20" s="6"/>
      <c r="Q20" s="52"/>
    </row>
    <row r="21" spans="1:17" x14ac:dyDescent="0.25">
      <c r="A21" s="6"/>
      <c r="B21" s="26" t="s">
        <v>131</v>
      </c>
      <c r="C21" s="36"/>
      <c r="D21" s="36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2"/>
      <c r="P21" s="6"/>
    </row>
    <row r="22" spans="1:17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43"/>
      <c r="O22" s="6"/>
      <c r="P22" s="6"/>
    </row>
    <row r="23" spans="1:17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6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43"/>
      <c r="O24" s="6"/>
      <c r="P24" s="6"/>
    </row>
    <row r="25" spans="1:17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43"/>
      <c r="O25" s="6"/>
      <c r="P25" s="6"/>
    </row>
    <row r="26" spans="1:17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43"/>
      <c r="O26" s="6"/>
      <c r="P26" s="6"/>
    </row>
    <row r="27" spans="1:17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43"/>
      <c r="O27" s="6"/>
      <c r="P27" s="6"/>
    </row>
    <row r="28" spans="1:17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43"/>
      <c r="O28" s="6"/>
      <c r="P28" s="6"/>
    </row>
    <row r="29" spans="1:17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3"/>
      <c r="O29" s="6"/>
      <c r="P29" s="45"/>
    </row>
    <row r="30" spans="1:17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43"/>
      <c r="O30" s="6"/>
      <c r="P30" s="6"/>
    </row>
    <row r="31" spans="1:17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43"/>
      <c r="O31" s="6"/>
      <c r="P31" s="6"/>
    </row>
    <row r="32" spans="1:17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43"/>
      <c r="O32" s="6"/>
      <c r="P32" s="6"/>
    </row>
    <row r="33" spans="1:16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43"/>
      <c r="O33" s="6"/>
      <c r="P33" s="6"/>
    </row>
    <row r="34" spans="1:16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43"/>
      <c r="O34" s="6"/>
      <c r="P34" s="6"/>
    </row>
    <row r="35" spans="1:16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43"/>
      <c r="O35" s="6"/>
      <c r="P35" s="6"/>
    </row>
    <row r="36" spans="1:16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3"/>
      <c r="O36" s="6"/>
      <c r="P36" s="6"/>
    </row>
    <row r="37" spans="1:16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3"/>
      <c r="O37" s="6"/>
      <c r="P37" s="6"/>
    </row>
    <row r="38" spans="1:16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43"/>
      <c r="O38" s="6"/>
      <c r="P38" s="6"/>
    </row>
    <row r="39" spans="1:16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43"/>
      <c r="O39" s="6"/>
      <c r="P39" s="6"/>
    </row>
    <row r="40" spans="1:16" ht="12.75" customHeight="1" x14ac:dyDescent="0.25"/>
    <row r="42" spans="1:16" ht="6" customHeight="1" x14ac:dyDescent="0.25"/>
    <row r="44" spans="1:16" ht="24.75" customHeight="1" x14ac:dyDescent="0.25"/>
  </sheetData>
  <mergeCells count="2">
    <mergeCell ref="B9:O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O20 E20:N20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50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4" width="3.85546875" style="7" customWidth="1"/>
    <col min="5" max="5" width="9.42578125" style="7" customWidth="1"/>
    <col min="6" max="12" width="14.140625" style="7" customWidth="1"/>
    <col min="13" max="13" width="2.7109375" style="7" customWidth="1"/>
    <col min="14" max="14" width="12" style="28" bestFit="1" customWidth="1"/>
    <col min="15" max="17" width="8.7109375" style="29"/>
    <col min="18" max="16384" width="8.7109375" style="7"/>
  </cols>
  <sheetData>
    <row r="1" spans="1:14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4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4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4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4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</row>
    <row r="6" spans="1:14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</row>
    <row r="7" spans="1:14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4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4" ht="18.75" customHeight="1" x14ac:dyDescent="0.25">
      <c r="A9" s="6"/>
      <c r="B9" s="151" t="s">
        <v>196</v>
      </c>
      <c r="C9" s="148"/>
      <c r="D9" s="148"/>
      <c r="E9" s="148"/>
      <c r="F9" s="148"/>
      <c r="G9" s="148"/>
      <c r="H9" s="148"/>
      <c r="I9" s="148"/>
      <c r="J9" s="148"/>
      <c r="K9" s="148"/>
      <c r="L9" s="149"/>
      <c r="M9" s="6"/>
    </row>
    <row r="10" spans="1:14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2"/>
      <c r="J10" s="32"/>
      <c r="K10" s="32"/>
      <c r="L10" s="32"/>
      <c r="M10" s="6"/>
    </row>
    <row r="11" spans="1:14" ht="31.5" customHeight="1" x14ac:dyDescent="0.25">
      <c r="A11" s="6"/>
      <c r="B11" s="33"/>
      <c r="C11" s="33"/>
      <c r="D11" s="34"/>
      <c r="E11" s="35"/>
      <c r="F11" s="35" t="s">
        <v>49</v>
      </c>
      <c r="G11" s="35" t="s">
        <v>50</v>
      </c>
      <c r="H11" s="35" t="s">
        <v>51</v>
      </c>
      <c r="I11" s="35" t="s">
        <v>52</v>
      </c>
      <c r="J11" s="35" t="s">
        <v>53</v>
      </c>
      <c r="K11" s="35" t="s">
        <v>54</v>
      </c>
      <c r="L11" s="35" t="s">
        <v>9</v>
      </c>
      <c r="M11" s="6"/>
    </row>
    <row r="12" spans="1:14" x14ac:dyDescent="0.25">
      <c r="A12" s="6"/>
      <c r="B12" s="36" t="s">
        <v>17</v>
      </c>
      <c r="C12" s="36"/>
      <c r="D12" s="46"/>
      <c r="E12" s="47"/>
      <c r="F12" s="48">
        <v>31870</v>
      </c>
      <c r="G12" s="48">
        <v>0</v>
      </c>
      <c r="H12" s="48">
        <v>2379</v>
      </c>
      <c r="I12" s="48">
        <v>580</v>
      </c>
      <c r="J12" s="48">
        <v>170</v>
      </c>
      <c r="K12" s="48">
        <v>3</v>
      </c>
      <c r="L12" s="47">
        <f>SUM(F12:K12)</f>
        <v>35002</v>
      </c>
      <c r="M12" s="6"/>
      <c r="N12" s="29"/>
    </row>
    <row r="13" spans="1:14" x14ac:dyDescent="0.25">
      <c r="A13" s="6"/>
      <c r="B13" s="36" t="s">
        <v>10</v>
      </c>
      <c r="C13" s="36"/>
      <c r="D13" s="46"/>
      <c r="E13" s="47"/>
      <c r="F13" s="48">
        <v>34811</v>
      </c>
      <c r="G13" s="48">
        <v>0</v>
      </c>
      <c r="H13" s="48">
        <v>2211</v>
      </c>
      <c r="I13" s="48">
        <v>675</v>
      </c>
      <c r="J13" s="48">
        <v>10</v>
      </c>
      <c r="K13" s="48">
        <v>53</v>
      </c>
      <c r="L13" s="47">
        <f t="shared" ref="L13:L19" si="0">SUM(F13:K13)</f>
        <v>37760</v>
      </c>
      <c r="M13" s="6"/>
      <c r="N13" s="29"/>
    </row>
    <row r="14" spans="1:14" x14ac:dyDescent="0.25">
      <c r="A14" s="6"/>
      <c r="B14" s="36" t="s">
        <v>11</v>
      </c>
      <c r="C14" s="36"/>
      <c r="D14" s="46"/>
      <c r="E14" s="47"/>
      <c r="F14" s="48">
        <v>17147</v>
      </c>
      <c r="G14" s="48">
        <v>506</v>
      </c>
      <c r="H14" s="48">
        <v>1211</v>
      </c>
      <c r="I14" s="48">
        <v>84</v>
      </c>
      <c r="J14" s="48">
        <v>39</v>
      </c>
      <c r="K14" s="48">
        <v>11</v>
      </c>
      <c r="L14" s="47">
        <f t="shared" si="0"/>
        <v>18998</v>
      </c>
      <c r="M14" s="6"/>
      <c r="N14" s="29"/>
    </row>
    <row r="15" spans="1:14" x14ac:dyDescent="0.25">
      <c r="A15" s="6"/>
      <c r="B15" s="36" t="s">
        <v>12</v>
      </c>
      <c r="C15" s="36"/>
      <c r="D15" s="46"/>
      <c r="E15" s="47"/>
      <c r="F15" s="48">
        <v>41282</v>
      </c>
      <c r="G15" s="48">
        <v>0</v>
      </c>
      <c r="H15" s="48">
        <v>7723</v>
      </c>
      <c r="I15" s="48">
        <v>898</v>
      </c>
      <c r="J15" s="48">
        <v>30</v>
      </c>
      <c r="K15" s="48">
        <v>4</v>
      </c>
      <c r="L15" s="47">
        <f t="shared" si="0"/>
        <v>49937</v>
      </c>
      <c r="M15" s="6"/>
      <c r="N15" s="29"/>
    </row>
    <row r="16" spans="1:14" x14ac:dyDescent="0.25">
      <c r="A16" s="6"/>
      <c r="B16" s="36" t="s">
        <v>13</v>
      </c>
      <c r="C16" s="36"/>
      <c r="D16" s="46"/>
      <c r="E16" s="48"/>
      <c r="F16" s="48">
        <v>27575</v>
      </c>
      <c r="G16" s="48">
        <v>6</v>
      </c>
      <c r="H16" s="48">
        <v>1040</v>
      </c>
      <c r="I16" s="48">
        <v>273</v>
      </c>
      <c r="J16" s="48">
        <v>6</v>
      </c>
      <c r="K16" s="48">
        <v>45</v>
      </c>
      <c r="L16" s="47">
        <f t="shared" si="0"/>
        <v>28945</v>
      </c>
      <c r="M16" s="6"/>
      <c r="N16" s="29"/>
    </row>
    <row r="17" spans="1:14" x14ac:dyDescent="0.25">
      <c r="A17" s="6"/>
      <c r="B17" s="36" t="s">
        <v>14</v>
      </c>
      <c r="C17" s="36"/>
      <c r="D17" s="46"/>
      <c r="E17" s="47"/>
      <c r="F17" s="48">
        <v>39178</v>
      </c>
      <c r="G17" s="48">
        <v>0</v>
      </c>
      <c r="H17" s="48">
        <v>2206</v>
      </c>
      <c r="I17" s="48">
        <v>366</v>
      </c>
      <c r="J17" s="48">
        <v>96</v>
      </c>
      <c r="K17" s="48">
        <v>10</v>
      </c>
      <c r="L17" s="47">
        <f t="shared" si="0"/>
        <v>41856</v>
      </c>
      <c r="M17" s="6"/>
      <c r="N17" s="29"/>
    </row>
    <row r="18" spans="1:14" x14ac:dyDescent="0.25">
      <c r="A18" s="6"/>
      <c r="B18" s="36" t="s">
        <v>15</v>
      </c>
      <c r="C18" s="36"/>
      <c r="D18" s="46"/>
      <c r="E18" s="47"/>
      <c r="F18" s="48">
        <v>36210</v>
      </c>
      <c r="G18" s="48">
        <v>131</v>
      </c>
      <c r="H18" s="48">
        <v>2735</v>
      </c>
      <c r="I18" s="48">
        <v>383</v>
      </c>
      <c r="J18" s="48">
        <v>60</v>
      </c>
      <c r="K18" s="48">
        <v>56</v>
      </c>
      <c r="L18" s="47">
        <f t="shared" si="0"/>
        <v>39575</v>
      </c>
      <c r="M18" s="6"/>
      <c r="N18" s="29"/>
    </row>
    <row r="19" spans="1:14" x14ac:dyDescent="0.25">
      <c r="A19" s="6"/>
      <c r="B19" s="36" t="s">
        <v>16</v>
      </c>
      <c r="C19" s="36"/>
      <c r="D19" s="46"/>
      <c r="E19" s="47"/>
      <c r="F19" s="48">
        <v>75327</v>
      </c>
      <c r="G19" s="48">
        <v>1010</v>
      </c>
      <c r="H19" s="48">
        <v>1966</v>
      </c>
      <c r="I19" s="48">
        <v>1796</v>
      </c>
      <c r="J19" s="48">
        <v>48</v>
      </c>
      <c r="K19" s="48">
        <v>115</v>
      </c>
      <c r="L19" s="47">
        <f t="shared" si="0"/>
        <v>80262</v>
      </c>
      <c r="M19" s="6"/>
      <c r="N19" s="29"/>
    </row>
    <row r="20" spans="1:14" ht="15" thickBot="1" x14ac:dyDescent="0.3">
      <c r="A20" s="6"/>
      <c r="B20" s="39" t="s">
        <v>9</v>
      </c>
      <c r="C20" s="39"/>
      <c r="D20" s="40"/>
      <c r="E20" s="40"/>
      <c r="F20" s="40">
        <f>SUM(F12:F19)</f>
        <v>303400</v>
      </c>
      <c r="G20" s="40">
        <f t="shared" ref="G20:L20" si="1">SUM(G12:G19)</f>
        <v>1653</v>
      </c>
      <c r="H20" s="40">
        <f t="shared" si="1"/>
        <v>21471</v>
      </c>
      <c r="I20" s="40">
        <f t="shared" si="1"/>
        <v>5055</v>
      </c>
      <c r="J20" s="40">
        <f t="shared" si="1"/>
        <v>459</v>
      </c>
      <c r="K20" s="40">
        <f t="shared" si="1"/>
        <v>297</v>
      </c>
      <c r="L20" s="40">
        <f t="shared" si="1"/>
        <v>332335</v>
      </c>
      <c r="M20" s="6"/>
      <c r="N20" s="29"/>
    </row>
    <row r="21" spans="1:14" x14ac:dyDescent="0.2">
      <c r="A21" s="6"/>
      <c r="B21" s="26" t="s">
        <v>131</v>
      </c>
      <c r="C21" s="26"/>
      <c r="D21" s="26"/>
      <c r="E21" s="27"/>
      <c r="F21" s="27"/>
      <c r="G21" s="27"/>
      <c r="H21" s="27"/>
      <c r="I21" s="27"/>
      <c r="J21" s="27"/>
      <c r="K21" s="27"/>
      <c r="L21" s="51"/>
      <c r="M21" s="6"/>
    </row>
    <row r="22" spans="1:14" ht="24" customHeight="1" x14ac:dyDescent="0.25">
      <c r="A22" s="6"/>
      <c r="B22" s="153" t="s">
        <v>115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6"/>
    </row>
    <row r="23" spans="1:14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6"/>
    </row>
    <row r="24" spans="1:14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43"/>
      <c r="L24" s="6"/>
      <c r="M24" s="6"/>
    </row>
    <row r="25" spans="1:14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43"/>
      <c r="L25" s="6"/>
      <c r="M25" s="6"/>
    </row>
    <row r="26" spans="1:14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43"/>
      <c r="L26" s="6"/>
      <c r="M26" s="6"/>
    </row>
    <row r="27" spans="1:14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43"/>
      <c r="L27" s="6"/>
      <c r="M27" s="6"/>
    </row>
    <row r="28" spans="1:14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43"/>
      <c r="L28" s="6"/>
      <c r="M28" s="6"/>
    </row>
    <row r="29" spans="1:14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43"/>
      <c r="L29" s="6"/>
      <c r="M29" s="45"/>
    </row>
    <row r="30" spans="1:14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43"/>
      <c r="L30" s="6"/>
      <c r="M30" s="6"/>
    </row>
    <row r="31" spans="1:14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43"/>
      <c r="L31" s="6"/>
      <c r="M31" s="6"/>
    </row>
    <row r="32" spans="1:14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43"/>
      <c r="L32" s="6"/>
      <c r="M32" s="6"/>
    </row>
    <row r="33" spans="1:17" s="28" customForma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43"/>
      <c r="L33" s="6"/>
      <c r="M33" s="6"/>
      <c r="O33" s="29"/>
      <c r="P33" s="29"/>
      <c r="Q33" s="29"/>
    </row>
    <row r="34" spans="1:17" s="28" customForma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43"/>
      <c r="L34" s="6"/>
      <c r="M34" s="6"/>
      <c r="O34" s="29"/>
      <c r="P34" s="29"/>
      <c r="Q34" s="29"/>
    </row>
    <row r="35" spans="1:17" s="28" customForma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43"/>
      <c r="L35" s="6"/>
      <c r="M35" s="6"/>
      <c r="O35" s="29"/>
      <c r="P35" s="29"/>
      <c r="Q35" s="29"/>
    </row>
    <row r="36" spans="1:17" s="28" customForma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43"/>
      <c r="L36" s="6"/>
      <c r="M36" s="6"/>
      <c r="O36" s="29"/>
      <c r="P36" s="29"/>
      <c r="Q36" s="29"/>
    </row>
    <row r="37" spans="1:17" s="28" customForma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43"/>
      <c r="L37" s="6"/>
      <c r="M37" s="6"/>
      <c r="O37" s="29"/>
      <c r="P37" s="29"/>
      <c r="Q37" s="29"/>
    </row>
    <row r="38" spans="1:17" s="28" customForma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43"/>
      <c r="L38" s="6"/>
      <c r="M38" s="6"/>
      <c r="O38" s="29"/>
      <c r="P38" s="29"/>
      <c r="Q38" s="29"/>
    </row>
    <row r="39" spans="1:17" s="28" customFormat="1" ht="12.75" customHeight="1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O39" s="29"/>
      <c r="P39" s="29"/>
      <c r="Q39" s="29"/>
    </row>
    <row r="40" spans="1:17" s="53" customFormat="1" x14ac:dyDescent="0.25">
      <c r="O40" s="54"/>
      <c r="P40" s="54"/>
      <c r="Q40" s="54"/>
    </row>
    <row r="41" spans="1:17" s="53" customFormat="1" ht="6" customHeight="1" x14ac:dyDescent="0.25">
      <c r="O41" s="54"/>
      <c r="P41" s="54"/>
      <c r="Q41" s="54"/>
    </row>
    <row r="42" spans="1:17" s="97" customFormat="1" x14ac:dyDescent="0.25">
      <c r="B42" s="97" t="s">
        <v>49</v>
      </c>
      <c r="C42" s="98"/>
      <c r="D42" s="99"/>
      <c r="E42" s="136">
        <f>+F20</f>
        <v>303400</v>
      </c>
      <c r="F42" s="99">
        <f t="shared" ref="F42:F47" si="2">+E42/SUM($E$42:$E$47)</f>
        <v>0.91293423804293861</v>
      </c>
    </row>
    <row r="43" spans="1:17" s="97" customFormat="1" x14ac:dyDescent="0.25">
      <c r="B43" s="97" t="s">
        <v>51</v>
      </c>
      <c r="C43" s="98"/>
      <c r="D43" s="99"/>
      <c r="E43" s="136">
        <f>+H20</f>
        <v>21471</v>
      </c>
      <c r="F43" s="99">
        <f t="shared" si="2"/>
        <v>6.4606496456888388E-2</v>
      </c>
    </row>
    <row r="44" spans="1:17" s="97" customFormat="1" x14ac:dyDescent="0.25">
      <c r="B44" s="97" t="s">
        <v>52</v>
      </c>
      <c r="C44" s="98"/>
      <c r="D44" s="99"/>
      <c r="E44" s="136">
        <f>+I20</f>
        <v>5055</v>
      </c>
      <c r="F44" s="99">
        <f t="shared" si="2"/>
        <v>1.5210555614064121E-2</v>
      </c>
    </row>
    <row r="45" spans="1:17" s="97" customFormat="1" x14ac:dyDescent="0.25">
      <c r="B45" s="97" t="s">
        <v>50</v>
      </c>
      <c r="C45" s="98"/>
      <c r="D45" s="99"/>
      <c r="E45" s="136">
        <f>+G20</f>
        <v>1653</v>
      </c>
      <c r="F45" s="99">
        <f t="shared" si="2"/>
        <v>4.973896820978832E-3</v>
      </c>
    </row>
    <row r="46" spans="1:17" s="97" customFormat="1" x14ac:dyDescent="0.25">
      <c r="B46" s="97" t="s">
        <v>53</v>
      </c>
      <c r="C46" s="98"/>
      <c r="D46" s="99"/>
      <c r="E46" s="136">
        <f>+J20</f>
        <v>459</v>
      </c>
      <c r="F46" s="99">
        <f t="shared" si="2"/>
        <v>1.3811365038289677E-3</v>
      </c>
    </row>
    <row r="47" spans="1:17" s="97" customFormat="1" x14ac:dyDescent="0.25">
      <c r="B47" s="97" t="s">
        <v>54</v>
      </c>
      <c r="C47" s="98"/>
      <c r="D47" s="99"/>
      <c r="E47" s="136">
        <f>+K20</f>
        <v>297</v>
      </c>
      <c r="F47" s="99">
        <f t="shared" si="2"/>
        <v>8.9367656130109679E-4</v>
      </c>
    </row>
    <row r="48" spans="1:17" s="97" customFormat="1" x14ac:dyDescent="0.25">
      <c r="D48" s="99"/>
      <c r="E48" s="136"/>
      <c r="F48" s="137"/>
    </row>
    <row r="49" s="52" customFormat="1" x14ac:dyDescent="0.25"/>
    <row r="50" s="52" customFormat="1" x14ac:dyDescent="0.25"/>
  </sheetData>
  <mergeCells count="3">
    <mergeCell ref="B9:L9"/>
    <mergeCell ref="B22:L22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65"/>
  <sheetViews>
    <sheetView zoomScaleNormal="100"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7.85546875" style="7" customWidth="1"/>
    <col min="4" max="4" width="7.140625" style="7" customWidth="1"/>
    <col min="5" max="5" width="3.140625" style="7" customWidth="1"/>
    <col min="6" max="6" width="10" style="7" customWidth="1"/>
    <col min="7" max="7" width="10.140625" style="7" bestFit="1" customWidth="1"/>
    <col min="8" max="8" width="10.42578125" style="7" customWidth="1"/>
    <col min="9" max="9" width="11.140625" style="7" customWidth="1"/>
    <col min="10" max="10" width="9.28515625" style="7" bestFit="1" customWidth="1"/>
    <col min="11" max="11" width="8.140625" style="7" bestFit="1" customWidth="1"/>
    <col min="12" max="12" width="11.140625" style="7" customWidth="1"/>
    <col min="13" max="13" width="5.28515625" style="7" customWidth="1"/>
    <col min="14" max="14" width="10" style="7" bestFit="1" customWidth="1"/>
    <col min="15" max="16384" width="8.7109375" style="7"/>
  </cols>
  <sheetData>
    <row r="1" spans="1:13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</row>
    <row r="6" spans="1:13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</row>
    <row r="7" spans="1:13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ht="7.5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ht="18.75" customHeight="1" x14ac:dyDescent="0.25">
      <c r="A9" s="6"/>
      <c r="B9" s="151" t="s">
        <v>197</v>
      </c>
      <c r="C9" s="148"/>
      <c r="D9" s="148"/>
      <c r="E9" s="148"/>
      <c r="F9" s="148"/>
      <c r="G9" s="148"/>
      <c r="H9" s="148"/>
      <c r="I9" s="148"/>
      <c r="J9" s="148"/>
      <c r="K9" s="148"/>
      <c r="L9" s="149"/>
      <c r="M9" s="6"/>
    </row>
    <row r="10" spans="1:13" ht="7.5" customHeight="1" x14ac:dyDescent="0.25">
      <c r="A10" s="6"/>
      <c r="B10" s="30"/>
      <c r="C10" s="30"/>
      <c r="D10" s="30"/>
      <c r="E10" s="31"/>
      <c r="F10" s="6"/>
      <c r="G10" s="6"/>
      <c r="H10" s="6"/>
      <c r="I10" s="6"/>
      <c r="J10" s="6"/>
      <c r="K10" s="6"/>
      <c r="L10" s="6"/>
      <c r="M10" s="6"/>
    </row>
    <row r="11" spans="1:13" ht="18.75" customHeight="1" x14ac:dyDescent="0.25">
      <c r="A11" s="6"/>
      <c r="B11" s="33"/>
      <c r="C11" s="33"/>
      <c r="D11" s="34"/>
      <c r="E11" s="34"/>
      <c r="F11" s="157" t="s">
        <v>56</v>
      </c>
      <c r="G11" s="158" t="s">
        <v>57</v>
      </c>
      <c r="H11" s="159"/>
      <c r="I11" s="157"/>
      <c r="J11" s="158" t="s">
        <v>58</v>
      </c>
      <c r="K11" s="159"/>
      <c r="L11" s="159"/>
      <c r="M11" s="6"/>
    </row>
    <row r="12" spans="1:13" ht="0.75" customHeight="1" x14ac:dyDescent="0.25">
      <c r="A12" s="6"/>
      <c r="B12" s="33"/>
      <c r="C12" s="33"/>
      <c r="D12" s="34"/>
      <c r="E12" s="34"/>
      <c r="F12" s="157"/>
      <c r="G12" s="56"/>
      <c r="H12" s="57"/>
      <c r="I12" s="58"/>
      <c r="J12" s="57"/>
      <c r="K12" s="57"/>
      <c r="L12" s="57"/>
      <c r="M12" s="6"/>
    </row>
    <row r="13" spans="1:13" ht="44.25" customHeight="1" x14ac:dyDescent="0.25">
      <c r="A13" s="6"/>
      <c r="B13" s="33"/>
      <c r="C13" s="33"/>
      <c r="D13" s="34"/>
      <c r="E13" s="34"/>
      <c r="F13" s="157"/>
      <c r="G13" s="73" t="s">
        <v>59</v>
      </c>
      <c r="H13" s="74" t="s">
        <v>198</v>
      </c>
      <c r="I13" s="75" t="s">
        <v>60</v>
      </c>
      <c r="J13" s="74" t="s">
        <v>61</v>
      </c>
      <c r="K13" s="74" t="s">
        <v>62</v>
      </c>
      <c r="L13" s="74" t="s">
        <v>63</v>
      </c>
      <c r="M13" s="6"/>
    </row>
    <row r="14" spans="1:13" x14ac:dyDescent="0.25">
      <c r="A14" s="6"/>
      <c r="B14" s="36" t="s">
        <v>17</v>
      </c>
      <c r="C14" s="36"/>
      <c r="D14" s="37"/>
      <c r="E14" s="59"/>
      <c r="F14" s="127">
        <v>35002</v>
      </c>
      <c r="G14" s="127">
        <v>174268</v>
      </c>
      <c r="H14" s="127">
        <v>60692</v>
      </c>
      <c r="I14" s="127">
        <v>4870</v>
      </c>
      <c r="J14" s="60">
        <f>+F14/G14*10</f>
        <v>2.0085156196203551</v>
      </c>
      <c r="K14" s="60">
        <f>+F14/H14</f>
        <v>0.57671521782112967</v>
      </c>
      <c r="L14" s="61">
        <f>+F14/I14</f>
        <v>7.1872689938398358</v>
      </c>
      <c r="M14" s="6"/>
    </row>
    <row r="15" spans="1:13" x14ac:dyDescent="0.25">
      <c r="A15" s="6"/>
      <c r="B15" s="36" t="s">
        <v>10</v>
      </c>
      <c r="C15" s="36"/>
      <c r="D15" s="37"/>
      <c r="E15" s="59"/>
      <c r="F15" s="127">
        <v>37760</v>
      </c>
      <c r="G15" s="127">
        <v>101457</v>
      </c>
      <c r="H15" s="127">
        <v>49837</v>
      </c>
      <c r="I15" s="127">
        <v>4055</v>
      </c>
      <c r="J15" s="60">
        <f>+F15/G15*10</f>
        <v>3.7217737563696933</v>
      </c>
      <c r="K15" s="60">
        <f>+F15/H15</f>
        <v>0.75767000421373676</v>
      </c>
      <c r="L15" s="61">
        <f>+F15/I15</f>
        <v>9.3119605425400742</v>
      </c>
      <c r="M15" s="6"/>
    </row>
    <row r="16" spans="1:13" x14ac:dyDescent="0.25">
      <c r="A16" s="6"/>
      <c r="B16" s="36" t="s">
        <v>11</v>
      </c>
      <c r="C16" s="36"/>
      <c r="D16" s="37"/>
      <c r="E16" s="59"/>
      <c r="F16" s="127">
        <v>18998</v>
      </c>
      <c r="G16" s="127">
        <v>71755</v>
      </c>
      <c r="H16" s="127">
        <v>26453</v>
      </c>
      <c r="I16" s="127">
        <v>3005</v>
      </c>
      <c r="J16" s="60">
        <f t="shared" ref="J16:J21" si="0">+F16/G16*10</f>
        <v>2.6476203748867677</v>
      </c>
      <c r="K16" s="60">
        <f t="shared" ref="K16:K21" si="1">+F16/H16</f>
        <v>0.71817941254300077</v>
      </c>
      <c r="L16" s="61">
        <f t="shared" ref="L16:L21" si="2">+F16/I16</f>
        <v>6.3221297836938435</v>
      </c>
      <c r="M16" s="6"/>
    </row>
    <row r="17" spans="1:13" x14ac:dyDescent="0.25">
      <c r="A17" s="6"/>
      <c r="B17" s="36" t="s">
        <v>12</v>
      </c>
      <c r="C17" s="36"/>
      <c r="D17" s="37"/>
      <c r="E17" s="59"/>
      <c r="F17" s="127">
        <v>49937</v>
      </c>
      <c r="G17" s="127">
        <v>117052</v>
      </c>
      <c r="H17" s="127">
        <v>96240</v>
      </c>
      <c r="I17" s="127">
        <v>6813</v>
      </c>
      <c r="J17" s="60">
        <f t="shared" si="0"/>
        <v>4.2662235587602098</v>
      </c>
      <c r="K17" s="60">
        <f t="shared" si="1"/>
        <v>0.51887988362427262</v>
      </c>
      <c r="L17" s="61">
        <f t="shared" si="2"/>
        <v>7.3296638778805221</v>
      </c>
      <c r="M17" s="6"/>
    </row>
    <row r="18" spans="1:13" x14ac:dyDescent="0.25">
      <c r="A18" s="6"/>
      <c r="B18" s="36" t="s">
        <v>13</v>
      </c>
      <c r="C18" s="36"/>
      <c r="D18" s="37"/>
      <c r="E18" s="59"/>
      <c r="F18" s="127">
        <v>28945</v>
      </c>
      <c r="G18" s="127">
        <v>133000</v>
      </c>
      <c r="H18" s="127">
        <v>56321</v>
      </c>
      <c r="I18" s="127">
        <v>3829</v>
      </c>
      <c r="J18" s="60">
        <f t="shared" si="0"/>
        <v>2.1763157894736844</v>
      </c>
      <c r="K18" s="60">
        <f t="shared" si="1"/>
        <v>0.51392908506596113</v>
      </c>
      <c r="L18" s="61">
        <f t="shared" si="2"/>
        <v>7.5594149908592323</v>
      </c>
      <c r="M18" s="6"/>
    </row>
    <row r="19" spans="1:13" x14ac:dyDescent="0.25">
      <c r="A19" s="6"/>
      <c r="B19" s="36" t="s">
        <v>14</v>
      </c>
      <c r="C19" s="36"/>
      <c r="D19" s="37"/>
      <c r="E19" s="59"/>
      <c r="F19" s="127">
        <v>41856</v>
      </c>
      <c r="G19" s="127">
        <v>126796</v>
      </c>
      <c r="H19" s="127">
        <v>52791</v>
      </c>
      <c r="I19" s="127">
        <v>4362</v>
      </c>
      <c r="J19" s="60">
        <f t="shared" si="0"/>
        <v>3.3010505063251205</v>
      </c>
      <c r="K19" s="60">
        <f t="shared" si="1"/>
        <v>0.79286241973063587</v>
      </c>
      <c r="L19" s="61">
        <f t="shared" si="2"/>
        <v>9.5955983493810173</v>
      </c>
      <c r="M19" s="6"/>
    </row>
    <row r="20" spans="1:13" x14ac:dyDescent="0.25">
      <c r="A20" s="6"/>
      <c r="B20" s="36" t="s">
        <v>15</v>
      </c>
      <c r="C20" s="36"/>
      <c r="D20" s="37"/>
      <c r="E20" s="59"/>
      <c r="F20" s="127">
        <v>39575</v>
      </c>
      <c r="G20" s="127">
        <v>127332</v>
      </c>
      <c r="H20" s="127">
        <v>27623</v>
      </c>
      <c r="I20" s="127">
        <v>3246</v>
      </c>
      <c r="J20" s="60">
        <f t="shared" si="0"/>
        <v>3.1080168378726478</v>
      </c>
      <c r="K20" s="60">
        <f t="shared" si="1"/>
        <v>1.4326829091698947</v>
      </c>
      <c r="L20" s="61">
        <f t="shared" si="2"/>
        <v>12.19192852741836</v>
      </c>
      <c r="M20" s="6"/>
    </row>
    <row r="21" spans="1:13" x14ac:dyDescent="0.25">
      <c r="A21" s="6"/>
      <c r="B21" s="36" t="s">
        <v>16</v>
      </c>
      <c r="C21" s="36"/>
      <c r="D21" s="37"/>
      <c r="E21" s="59"/>
      <c r="F21" s="127">
        <v>80262</v>
      </c>
      <c r="G21" s="127">
        <v>164158</v>
      </c>
      <c r="H21" s="127">
        <v>111793</v>
      </c>
      <c r="I21" s="127">
        <v>8952</v>
      </c>
      <c r="J21" s="60">
        <f t="shared" si="0"/>
        <v>4.8893139536300394</v>
      </c>
      <c r="K21" s="60">
        <f t="shared" si="1"/>
        <v>0.7179519290116555</v>
      </c>
      <c r="L21" s="61">
        <f t="shared" si="2"/>
        <v>8.9658176943699726</v>
      </c>
      <c r="M21" s="6"/>
    </row>
    <row r="22" spans="1:13" ht="15" thickBot="1" x14ac:dyDescent="0.3">
      <c r="A22" s="6"/>
      <c r="B22" s="39" t="s">
        <v>9</v>
      </c>
      <c r="C22" s="39"/>
      <c r="D22" s="76"/>
      <c r="E22" s="76"/>
      <c r="F22" s="76">
        <f>SUM(F14:F21)</f>
        <v>332335</v>
      </c>
      <c r="G22" s="76">
        <f>SUM(G14:G21)</f>
        <v>1015818</v>
      </c>
      <c r="H22" s="76">
        <f>SUM(H14:H21)</f>
        <v>481750</v>
      </c>
      <c r="I22" s="76">
        <f>SUM(I14:I21)</f>
        <v>39132</v>
      </c>
      <c r="J22" s="76">
        <f>+F22/G22*10</f>
        <v>3.2715998338285006</v>
      </c>
      <c r="K22" s="76">
        <f>+F22/H22</f>
        <v>0.68984950700570835</v>
      </c>
      <c r="L22" s="76">
        <f>+F22/I22</f>
        <v>8.4926658489215985</v>
      </c>
      <c r="M22" s="6"/>
    </row>
    <row r="23" spans="1:13" x14ac:dyDescent="0.25">
      <c r="A23" s="6"/>
      <c r="B23" s="26" t="s">
        <v>131</v>
      </c>
      <c r="C23" s="36"/>
      <c r="D23" s="36"/>
      <c r="E23" s="41"/>
      <c r="F23" s="6"/>
      <c r="G23" s="6"/>
      <c r="H23" s="6"/>
      <c r="I23" s="6"/>
      <c r="J23" s="6"/>
      <c r="K23" s="6"/>
      <c r="L23" s="43"/>
      <c r="M23" s="6"/>
    </row>
    <row r="24" spans="1:13" ht="12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43"/>
      <c r="M24" s="6"/>
    </row>
    <row r="25" spans="1:13" ht="18.75" customHeight="1" x14ac:dyDescent="0.25">
      <c r="A25" s="6"/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6"/>
    </row>
    <row r="26" spans="1:13" ht="7.5" customHeight="1" x14ac:dyDescent="0.25">
      <c r="A26" s="6"/>
      <c r="B26" s="30"/>
      <c r="C26" s="30"/>
      <c r="D26" s="30"/>
      <c r="E26" s="62"/>
      <c r="F26" s="6"/>
      <c r="G26" s="6"/>
      <c r="H26" s="6"/>
      <c r="I26" s="6"/>
      <c r="J26" s="6"/>
      <c r="K26" s="6"/>
      <c r="L26" s="6"/>
      <c r="M26" s="6"/>
    </row>
    <row r="27" spans="1:13" ht="18.75" customHeight="1" x14ac:dyDescent="0.25">
      <c r="A27" s="6"/>
      <c r="B27" s="63"/>
      <c r="C27" s="63"/>
      <c r="D27" s="64"/>
      <c r="E27" s="64"/>
      <c r="F27" s="64"/>
      <c r="G27" s="64"/>
      <c r="H27" s="64"/>
      <c r="I27" s="64"/>
      <c r="J27" s="64"/>
      <c r="K27" s="64"/>
      <c r="L27" s="64"/>
      <c r="M27" s="6"/>
    </row>
    <row r="28" spans="1:13" x14ac:dyDescent="0.25">
      <c r="A28" s="6"/>
      <c r="B28" s="65"/>
      <c r="C28" s="65"/>
      <c r="D28" s="66"/>
      <c r="E28" s="67"/>
      <c r="F28" s="6"/>
      <c r="G28" s="6"/>
      <c r="H28" s="6"/>
      <c r="I28" s="6"/>
      <c r="J28" s="66"/>
      <c r="K28" s="66"/>
      <c r="L28" s="67"/>
      <c r="M28" s="6"/>
    </row>
    <row r="29" spans="1:13" x14ac:dyDescent="0.25">
      <c r="A29" s="6"/>
      <c r="B29" s="65"/>
      <c r="C29" s="65"/>
      <c r="D29" s="66"/>
      <c r="E29" s="67"/>
      <c r="F29" s="6"/>
      <c r="G29" s="6"/>
      <c r="H29" s="6"/>
      <c r="I29" s="6"/>
      <c r="J29" s="66"/>
      <c r="K29" s="66"/>
      <c r="L29" s="67"/>
      <c r="M29" s="6"/>
    </row>
    <row r="30" spans="1:13" x14ac:dyDescent="0.25">
      <c r="A30" s="6"/>
      <c r="B30" s="36"/>
      <c r="C30" s="36"/>
      <c r="D30" s="37"/>
      <c r="E30" s="59"/>
      <c r="F30" s="6"/>
      <c r="G30" s="6"/>
      <c r="H30" s="6"/>
      <c r="I30" s="6"/>
      <c r="J30" s="37"/>
      <c r="K30" s="37"/>
      <c r="L30" s="59"/>
      <c r="M30" s="6"/>
    </row>
    <row r="31" spans="1:13" x14ac:dyDescent="0.25">
      <c r="A31" s="6"/>
      <c r="B31" s="36"/>
      <c r="C31" s="36"/>
      <c r="D31" s="37"/>
      <c r="E31" s="59"/>
      <c r="F31" s="6"/>
      <c r="G31" s="6"/>
      <c r="H31" s="6"/>
      <c r="I31" s="6"/>
      <c r="J31" s="37"/>
      <c r="K31" s="37"/>
      <c r="L31" s="59"/>
      <c r="M31" s="6"/>
    </row>
    <row r="32" spans="1:13" x14ac:dyDescent="0.25">
      <c r="A32" s="6"/>
      <c r="B32" s="36"/>
      <c r="C32" s="36"/>
      <c r="D32" s="37"/>
      <c r="E32" s="59"/>
      <c r="F32" s="6"/>
      <c r="G32" s="6"/>
      <c r="H32" s="6"/>
      <c r="I32" s="6"/>
      <c r="J32" s="37"/>
      <c r="K32" s="37"/>
      <c r="L32" s="59"/>
      <c r="M32" s="6"/>
    </row>
    <row r="33" spans="1:13" x14ac:dyDescent="0.25">
      <c r="A33" s="6"/>
      <c r="B33" s="36"/>
      <c r="C33" s="36"/>
      <c r="D33" s="37"/>
      <c r="E33" s="59"/>
      <c r="F33" s="6"/>
      <c r="G33" s="6"/>
      <c r="H33" s="6"/>
      <c r="I33" s="6"/>
      <c r="J33" s="37"/>
      <c r="K33" s="37"/>
      <c r="L33" s="59"/>
      <c r="M33" s="6"/>
    </row>
    <row r="34" spans="1:13" x14ac:dyDescent="0.25">
      <c r="A34" s="6"/>
      <c r="B34" s="36"/>
      <c r="C34" s="36"/>
      <c r="D34" s="37"/>
      <c r="E34" s="59"/>
      <c r="F34" s="6"/>
      <c r="G34" s="6"/>
      <c r="H34" s="6"/>
      <c r="I34" s="6"/>
      <c r="J34" s="37"/>
      <c r="K34" s="37"/>
      <c r="L34" s="59"/>
      <c r="M34" s="6"/>
    </row>
    <row r="35" spans="1:13" x14ac:dyDescent="0.25">
      <c r="A35" s="6"/>
      <c r="B35" s="36"/>
      <c r="C35" s="36"/>
      <c r="D35" s="37"/>
      <c r="E35" s="59"/>
      <c r="F35" s="6"/>
      <c r="G35" s="6"/>
      <c r="H35" s="6"/>
      <c r="I35" s="6"/>
      <c r="J35" s="37"/>
      <c r="K35" s="37"/>
      <c r="L35" s="59"/>
      <c r="M35" s="6"/>
    </row>
    <row r="36" spans="1:13" x14ac:dyDescent="0.25">
      <c r="A36" s="6"/>
      <c r="B36" s="68"/>
      <c r="C36" s="68"/>
      <c r="D36" s="69"/>
      <c r="E36" s="69"/>
      <c r="F36" s="69"/>
      <c r="G36" s="69"/>
      <c r="H36" s="69"/>
      <c r="I36" s="69"/>
      <c r="J36" s="69"/>
      <c r="K36" s="69"/>
      <c r="L36" s="69"/>
      <c r="M36" s="6"/>
    </row>
    <row r="37" spans="1:13" x14ac:dyDescent="0.25">
      <c r="A37" s="6"/>
      <c r="B37" s="36"/>
      <c r="C37" s="36"/>
      <c r="D37" s="36"/>
      <c r="E37" s="41"/>
      <c r="F37" s="6"/>
      <c r="G37" s="6"/>
      <c r="H37" s="6"/>
      <c r="I37" s="6"/>
      <c r="J37" s="6"/>
      <c r="K37" s="6"/>
      <c r="L37" s="43"/>
      <c r="M37" s="6"/>
    </row>
    <row r="38" spans="1:13" ht="12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43"/>
      <c r="M38" s="6"/>
    </row>
    <row r="39" spans="1:13" x14ac:dyDescent="0.25">
      <c r="A39" s="6"/>
      <c r="B39" s="68"/>
      <c r="C39" s="68"/>
      <c r="D39" s="69"/>
      <c r="E39" s="69"/>
      <c r="F39" s="69"/>
      <c r="G39" s="69"/>
      <c r="H39" s="69"/>
      <c r="I39" s="69"/>
      <c r="J39" s="69"/>
      <c r="K39" s="69"/>
      <c r="L39" s="69"/>
      <c r="M39" s="6"/>
    </row>
    <row r="40" spans="1:13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43"/>
      <c r="M40" s="6"/>
    </row>
    <row r="41" spans="1:13" x14ac:dyDescent="0.25">
      <c r="A41" s="6"/>
      <c r="B41" s="13"/>
      <c r="C41" s="6"/>
      <c r="D41" s="6"/>
      <c r="E41" s="6"/>
      <c r="F41" s="6"/>
      <c r="G41" s="6"/>
      <c r="H41" s="6"/>
      <c r="I41" s="6"/>
      <c r="J41" s="6"/>
      <c r="K41" s="6"/>
      <c r="L41" s="70"/>
      <c r="M41" s="6"/>
    </row>
    <row r="42" spans="1:13" ht="3.7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</row>
    <row r="43" spans="1:13" ht="12.7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</row>
    <row r="45" spans="1:13" ht="6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</row>
    <row r="46" spans="1:13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</row>
    <row r="47" spans="1:13" ht="24.75" customHeight="1" x14ac:dyDescent="0.25">
      <c r="A47" s="6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6"/>
    </row>
    <row r="48" spans="1:13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</row>
    <row r="49" spans="1:13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</row>
    <row r="50" spans="1:13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</row>
    <row r="51" spans="1:13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spans="1:13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</row>
    <row r="53" spans="1:13" ht="16.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</row>
    <row r="55" spans="1:13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</row>
    <row r="56" spans="1:13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</row>
    <row r="57" spans="1:13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</row>
    <row r="58" spans="1:13" ht="15" customHeight="1" x14ac:dyDescent="0.25">
      <c r="A58" s="6"/>
      <c r="B58" s="6"/>
      <c r="C58" s="6"/>
      <c r="D58" s="6"/>
      <c r="E58" s="6"/>
      <c r="F58" s="6"/>
      <c r="G58" s="155"/>
      <c r="H58" s="155"/>
      <c r="I58" s="155"/>
      <c r="J58" s="155"/>
      <c r="K58" s="155"/>
      <c r="L58" s="155"/>
      <c r="M58" s="6"/>
    </row>
    <row r="59" spans="1:13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</row>
    <row r="60" spans="1:13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</row>
    <row r="61" spans="1:13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</row>
    <row r="63" spans="1:13" ht="85.5" x14ac:dyDescent="0.25">
      <c r="C63" s="72" t="s">
        <v>64</v>
      </c>
    </row>
    <row r="64" spans="1:13" ht="71.25" x14ac:dyDescent="0.25">
      <c r="C64" s="72" t="s">
        <v>65</v>
      </c>
    </row>
    <row r="65" spans="3:3" ht="85.5" x14ac:dyDescent="0.25">
      <c r="C65" s="72" t="s">
        <v>66</v>
      </c>
    </row>
  </sheetData>
  <mergeCells count="7">
    <mergeCell ref="B6:K6"/>
    <mergeCell ref="B9:L9"/>
    <mergeCell ref="G58:L58"/>
    <mergeCell ref="B25:L25"/>
    <mergeCell ref="F11:F13"/>
    <mergeCell ref="G11:I11"/>
    <mergeCell ref="J11:L11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2023 |&amp;P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42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4" width="3.85546875" style="7" customWidth="1"/>
    <col min="5" max="5" width="2" style="7" customWidth="1"/>
    <col min="6" max="9" width="13.140625" style="7" customWidth="1"/>
    <col min="10" max="10" width="1.140625" style="7" customWidth="1"/>
    <col min="11" max="14" width="13.28515625" style="7" customWidth="1"/>
    <col min="15" max="15" width="2.7109375" style="7" customWidth="1"/>
    <col min="16" max="16" width="8.7109375" style="28"/>
    <col min="17" max="16384" width="8.7109375" style="7"/>
  </cols>
  <sheetData>
    <row r="1" spans="1:17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7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7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7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</row>
    <row r="6" spans="1:17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</row>
    <row r="7" spans="1:17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7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7" ht="18.75" customHeight="1" x14ac:dyDescent="0.25">
      <c r="A9" s="6"/>
      <c r="B9" s="151" t="s">
        <v>199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9"/>
      <c r="O9" s="6"/>
    </row>
    <row r="10" spans="1:17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2"/>
      <c r="K10" s="32"/>
      <c r="L10" s="32"/>
      <c r="M10" s="32"/>
      <c r="N10" s="32"/>
      <c r="O10" s="6"/>
    </row>
    <row r="11" spans="1:17" ht="20.25" customHeight="1" x14ac:dyDescent="0.25">
      <c r="A11" s="6"/>
      <c r="B11" s="33"/>
      <c r="C11" s="33"/>
      <c r="D11" s="34"/>
      <c r="E11" s="35"/>
      <c r="F11" s="152" t="s">
        <v>70</v>
      </c>
      <c r="G11" s="152"/>
      <c r="H11" s="152"/>
      <c r="I11" s="152"/>
      <c r="J11" s="35"/>
      <c r="K11" s="152" t="s">
        <v>71</v>
      </c>
      <c r="L11" s="152"/>
      <c r="M11" s="152"/>
      <c r="N11" s="152"/>
      <c r="O11" s="6"/>
    </row>
    <row r="12" spans="1:17" ht="0.75" customHeight="1" x14ac:dyDescent="0.25">
      <c r="A12" s="6"/>
      <c r="B12" s="33"/>
      <c r="C12" s="33"/>
      <c r="D12" s="34"/>
      <c r="E12" s="35"/>
      <c r="F12" s="50"/>
      <c r="G12" s="50"/>
      <c r="H12" s="50"/>
      <c r="I12" s="50"/>
      <c r="J12" s="35"/>
      <c r="K12" s="50"/>
      <c r="L12" s="50"/>
      <c r="M12" s="50"/>
      <c r="N12" s="50"/>
      <c r="O12" s="6"/>
    </row>
    <row r="13" spans="1:17" ht="20.25" customHeight="1" x14ac:dyDescent="0.25">
      <c r="A13" s="6"/>
      <c r="B13" s="33"/>
      <c r="C13" s="33"/>
      <c r="D13" s="34"/>
      <c r="E13" s="35"/>
      <c r="F13" s="35" t="s">
        <v>67</v>
      </c>
      <c r="G13" s="35" t="s">
        <v>68</v>
      </c>
      <c r="H13" s="35" t="s">
        <v>69</v>
      </c>
      <c r="I13" s="35" t="s">
        <v>9</v>
      </c>
      <c r="J13" s="35"/>
      <c r="K13" s="35" t="s">
        <v>67</v>
      </c>
      <c r="L13" s="35" t="s">
        <v>68</v>
      </c>
      <c r="M13" s="35" t="s">
        <v>69</v>
      </c>
      <c r="N13" s="35" t="s">
        <v>9</v>
      </c>
      <c r="O13" s="6"/>
    </row>
    <row r="14" spans="1:17" x14ac:dyDescent="0.25">
      <c r="A14" s="6"/>
      <c r="B14" s="36" t="s">
        <v>17</v>
      </c>
      <c r="C14" s="36"/>
      <c r="D14" s="46"/>
      <c r="E14" s="47"/>
      <c r="F14" s="48">
        <v>81</v>
      </c>
      <c r="G14" s="48">
        <v>11</v>
      </c>
      <c r="H14" s="48">
        <v>0</v>
      </c>
      <c r="I14" s="48">
        <f>SUM(F14:H14)</f>
        <v>92</v>
      </c>
      <c r="J14" s="48"/>
      <c r="K14" s="48">
        <v>22</v>
      </c>
      <c r="L14" s="48">
        <v>3</v>
      </c>
      <c r="M14" s="48">
        <v>0</v>
      </c>
      <c r="N14" s="47">
        <f>SUM(K14:M14)</f>
        <v>25</v>
      </c>
      <c r="O14" s="6"/>
      <c r="P14" s="28" t="s">
        <v>32</v>
      </c>
      <c r="Q14" s="134"/>
    </row>
    <row r="15" spans="1:17" x14ac:dyDescent="0.25">
      <c r="A15" s="6"/>
      <c r="B15" s="36" t="s">
        <v>10</v>
      </c>
      <c r="C15" s="36"/>
      <c r="D15" s="46"/>
      <c r="E15" s="47"/>
      <c r="F15" s="48">
        <v>106</v>
      </c>
      <c r="G15" s="48">
        <v>5</v>
      </c>
      <c r="H15" s="48">
        <v>0</v>
      </c>
      <c r="I15" s="48">
        <f t="shared" ref="I15:I21" si="0">SUM(F15:H15)</f>
        <v>111</v>
      </c>
      <c r="J15" s="48"/>
      <c r="K15" s="48">
        <v>76</v>
      </c>
      <c r="L15" s="48">
        <v>7</v>
      </c>
      <c r="M15" s="48">
        <v>0</v>
      </c>
      <c r="N15" s="47">
        <f t="shared" ref="N15:N21" si="1">SUM(K15:M15)</f>
        <v>83</v>
      </c>
      <c r="O15" s="6"/>
      <c r="P15" s="28" t="s">
        <v>33</v>
      </c>
      <c r="Q15" s="134"/>
    </row>
    <row r="16" spans="1:17" x14ac:dyDescent="0.25">
      <c r="A16" s="6"/>
      <c r="B16" s="36" t="s">
        <v>11</v>
      </c>
      <c r="C16" s="36"/>
      <c r="D16" s="46"/>
      <c r="E16" s="47"/>
      <c r="F16" s="48">
        <v>41</v>
      </c>
      <c r="G16" s="48">
        <v>7</v>
      </c>
      <c r="H16" s="48">
        <v>0</v>
      </c>
      <c r="I16" s="48">
        <f t="shared" si="0"/>
        <v>48</v>
      </c>
      <c r="J16" s="48"/>
      <c r="K16" s="48">
        <v>9</v>
      </c>
      <c r="L16" s="48">
        <v>1</v>
      </c>
      <c r="M16" s="48">
        <v>0</v>
      </c>
      <c r="N16" s="47">
        <f t="shared" si="1"/>
        <v>10</v>
      </c>
      <c r="O16" s="6"/>
      <c r="P16" s="28" t="s">
        <v>34</v>
      </c>
      <c r="Q16" s="134"/>
    </row>
    <row r="17" spans="1:17" x14ac:dyDescent="0.25">
      <c r="A17" s="6"/>
      <c r="B17" s="36" t="s">
        <v>12</v>
      </c>
      <c r="C17" s="36"/>
      <c r="D17" s="46"/>
      <c r="E17" s="47"/>
      <c r="F17" s="48">
        <v>186</v>
      </c>
      <c r="G17" s="48">
        <v>12</v>
      </c>
      <c r="H17" s="48">
        <v>0</v>
      </c>
      <c r="I17" s="48">
        <f t="shared" si="0"/>
        <v>198</v>
      </c>
      <c r="J17" s="48"/>
      <c r="K17" s="48">
        <v>92</v>
      </c>
      <c r="L17" s="48">
        <v>31</v>
      </c>
      <c r="M17" s="48">
        <v>0</v>
      </c>
      <c r="N17" s="47">
        <f t="shared" si="1"/>
        <v>123</v>
      </c>
      <c r="O17" s="6"/>
      <c r="P17" s="28" t="s">
        <v>35</v>
      </c>
      <c r="Q17" s="134"/>
    </row>
    <row r="18" spans="1:17" x14ac:dyDescent="0.25">
      <c r="A18" s="6"/>
      <c r="B18" s="36" t="s">
        <v>13</v>
      </c>
      <c r="C18" s="36"/>
      <c r="D18" s="46"/>
      <c r="E18" s="48"/>
      <c r="F18" s="48">
        <v>124</v>
      </c>
      <c r="G18" s="48">
        <v>10</v>
      </c>
      <c r="H18" s="48">
        <v>0</v>
      </c>
      <c r="I18" s="48">
        <f t="shared" si="0"/>
        <v>134</v>
      </c>
      <c r="J18" s="48"/>
      <c r="K18" s="48">
        <v>167</v>
      </c>
      <c r="L18" s="48">
        <v>27</v>
      </c>
      <c r="M18" s="48">
        <v>0</v>
      </c>
      <c r="N18" s="47">
        <f t="shared" si="1"/>
        <v>194</v>
      </c>
      <c r="O18" s="6"/>
      <c r="P18" s="28" t="s">
        <v>36</v>
      </c>
      <c r="Q18" s="134"/>
    </row>
    <row r="19" spans="1:17" x14ac:dyDescent="0.25">
      <c r="A19" s="6"/>
      <c r="B19" s="36" t="s">
        <v>14</v>
      </c>
      <c r="C19" s="36"/>
      <c r="D19" s="46"/>
      <c r="E19" s="47"/>
      <c r="F19" s="48">
        <v>149</v>
      </c>
      <c r="G19" s="48">
        <v>18</v>
      </c>
      <c r="H19" s="48">
        <v>0</v>
      </c>
      <c r="I19" s="48">
        <f t="shared" si="0"/>
        <v>167</v>
      </c>
      <c r="J19" s="48"/>
      <c r="K19" s="48">
        <v>125</v>
      </c>
      <c r="L19" s="48">
        <v>0</v>
      </c>
      <c r="M19" s="48">
        <v>0</v>
      </c>
      <c r="N19" s="47">
        <f t="shared" si="1"/>
        <v>125</v>
      </c>
      <c r="O19" s="6"/>
      <c r="P19" s="28" t="s">
        <v>37</v>
      </c>
      <c r="Q19" s="134"/>
    </row>
    <row r="20" spans="1:17" x14ac:dyDescent="0.25">
      <c r="A20" s="6"/>
      <c r="B20" s="36" t="s">
        <v>15</v>
      </c>
      <c r="C20" s="36"/>
      <c r="D20" s="46"/>
      <c r="E20" s="47"/>
      <c r="F20" s="48">
        <v>116</v>
      </c>
      <c r="G20" s="48">
        <v>10</v>
      </c>
      <c r="H20" s="48">
        <v>27</v>
      </c>
      <c r="I20" s="48">
        <f t="shared" si="0"/>
        <v>153</v>
      </c>
      <c r="J20" s="48"/>
      <c r="K20" s="48">
        <v>74</v>
      </c>
      <c r="L20" s="48">
        <v>12</v>
      </c>
      <c r="M20" s="48">
        <v>0</v>
      </c>
      <c r="N20" s="47">
        <f t="shared" si="1"/>
        <v>86</v>
      </c>
      <c r="O20" s="6"/>
      <c r="P20" s="28" t="s">
        <v>38</v>
      </c>
      <c r="Q20" s="134"/>
    </row>
    <row r="21" spans="1:17" x14ac:dyDescent="0.25">
      <c r="A21" s="6"/>
      <c r="B21" s="36" t="s">
        <v>16</v>
      </c>
      <c r="C21" s="36"/>
      <c r="D21" s="46"/>
      <c r="E21" s="47"/>
      <c r="F21" s="48">
        <v>235</v>
      </c>
      <c r="G21" s="48">
        <v>25</v>
      </c>
      <c r="H21" s="48">
        <v>0</v>
      </c>
      <c r="I21" s="48">
        <f t="shared" si="0"/>
        <v>260</v>
      </c>
      <c r="J21" s="48"/>
      <c r="K21" s="48">
        <v>77</v>
      </c>
      <c r="L21" s="48">
        <v>32</v>
      </c>
      <c r="M21" s="48">
        <v>0</v>
      </c>
      <c r="N21" s="47">
        <f t="shared" si="1"/>
        <v>109</v>
      </c>
      <c r="O21" s="6"/>
      <c r="P21" s="28" t="s">
        <v>39</v>
      </c>
      <c r="Q21" s="134"/>
    </row>
    <row r="22" spans="1:17" ht="15" thickBot="1" x14ac:dyDescent="0.3">
      <c r="A22" s="6"/>
      <c r="B22" s="39" t="s">
        <v>9</v>
      </c>
      <c r="C22" s="39"/>
      <c r="D22" s="40"/>
      <c r="E22" s="40"/>
      <c r="F22" s="40">
        <f>SUM(F14:F21)</f>
        <v>1038</v>
      </c>
      <c r="G22" s="40">
        <f>SUM(G14:G21)</f>
        <v>98</v>
      </c>
      <c r="H22" s="40">
        <f>SUM(H14:H21)</f>
        <v>27</v>
      </c>
      <c r="I22" s="40">
        <f>SUM(I14:I21)</f>
        <v>1163</v>
      </c>
      <c r="J22" s="40"/>
      <c r="K22" s="40">
        <f>SUM(K14:K21)</f>
        <v>642</v>
      </c>
      <c r="L22" s="40">
        <f>SUM(L14:L21)</f>
        <v>113</v>
      </c>
      <c r="M22" s="40">
        <f>SUM(M14:M21)</f>
        <v>0</v>
      </c>
      <c r="N22" s="40">
        <f>SUM(N14:N21)</f>
        <v>755</v>
      </c>
      <c r="O22" s="6"/>
      <c r="P22" s="52"/>
    </row>
    <row r="23" spans="1:17" x14ac:dyDescent="0.25">
      <c r="A23" s="6"/>
      <c r="B23" s="26" t="s">
        <v>131</v>
      </c>
      <c r="C23" s="36"/>
      <c r="D23" s="36"/>
      <c r="E23" s="41"/>
      <c r="F23" s="41"/>
      <c r="G23" s="41"/>
      <c r="H23" s="41"/>
      <c r="I23" s="84"/>
      <c r="J23" s="41"/>
      <c r="K23" s="41"/>
      <c r="L23" s="41"/>
      <c r="M23" s="41"/>
      <c r="N23" s="42"/>
      <c r="O23" s="6"/>
    </row>
    <row r="24" spans="1:17" x14ac:dyDescent="0.25">
      <c r="A24" s="6"/>
      <c r="B24" s="160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6"/>
    </row>
    <row r="25" spans="1:17" ht="18.75" customHeight="1" x14ac:dyDescent="0.25">
      <c r="A25" s="6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6"/>
    </row>
    <row r="26" spans="1:17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43"/>
      <c r="N26" s="6"/>
      <c r="O26" s="6"/>
    </row>
    <row r="27" spans="1:17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43"/>
      <c r="N27" s="6"/>
      <c r="O27" s="6"/>
    </row>
    <row r="28" spans="1:17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43"/>
      <c r="N28" s="6"/>
      <c r="O28" s="6"/>
    </row>
    <row r="29" spans="1:17" x14ac:dyDescent="0.25">
      <c r="A29" s="6"/>
      <c r="B29" s="13"/>
      <c r="C29" s="6"/>
      <c r="D29" s="6"/>
      <c r="E29" s="6"/>
      <c r="F29" s="6"/>
      <c r="G29" s="6"/>
      <c r="H29" s="6"/>
      <c r="I29" s="6"/>
      <c r="J29" s="6"/>
      <c r="K29" s="6"/>
      <c r="L29" s="6"/>
      <c r="M29" s="43"/>
      <c r="N29" s="6"/>
      <c r="O29" s="6"/>
    </row>
    <row r="30" spans="1:17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43"/>
      <c r="N30" s="6"/>
      <c r="O30" s="6"/>
    </row>
    <row r="31" spans="1:17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43"/>
      <c r="N31" s="6"/>
      <c r="O31" s="45"/>
    </row>
    <row r="32" spans="1:17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43"/>
      <c r="N32" s="6"/>
      <c r="O32" s="6"/>
    </row>
    <row r="33" spans="1:19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43"/>
      <c r="N33" s="6"/>
      <c r="O33" s="6"/>
    </row>
    <row r="34" spans="1:19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43"/>
      <c r="N34" s="6"/>
      <c r="O34" s="6"/>
    </row>
    <row r="35" spans="1:19" s="28" customForma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43"/>
      <c r="N35" s="6"/>
      <c r="O35" s="6"/>
      <c r="Q35" s="7"/>
      <c r="R35" s="7"/>
      <c r="S35" s="7"/>
    </row>
    <row r="36" spans="1:19" s="28" customForma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43"/>
      <c r="N36" s="6"/>
      <c r="O36" s="6"/>
      <c r="Q36" s="7"/>
      <c r="R36" s="7"/>
      <c r="S36" s="7"/>
    </row>
    <row r="37" spans="1:19" s="28" customForma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3"/>
      <c r="N37" s="6"/>
      <c r="O37" s="6"/>
      <c r="Q37" s="7"/>
      <c r="R37" s="7"/>
      <c r="S37" s="7"/>
    </row>
    <row r="38" spans="1:19" s="28" customForma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43"/>
      <c r="N38" s="6"/>
      <c r="O38" s="6"/>
      <c r="Q38" s="7"/>
      <c r="R38" s="7"/>
      <c r="S38" s="7"/>
    </row>
    <row r="39" spans="1:19" s="28" customForma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43"/>
      <c r="N39" s="6"/>
      <c r="O39" s="6"/>
      <c r="Q39" s="7"/>
      <c r="R39" s="7"/>
      <c r="S39" s="7"/>
    </row>
    <row r="40" spans="1:19" s="28" customForma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43"/>
      <c r="N40" s="6"/>
      <c r="O40" s="6"/>
      <c r="Q40" s="7"/>
      <c r="R40" s="7"/>
      <c r="S40" s="7"/>
    </row>
    <row r="41" spans="1:19" s="28" customFormat="1" ht="6.7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43"/>
      <c r="N41" s="6"/>
      <c r="O41" s="6"/>
      <c r="Q41" s="7"/>
      <c r="R41" s="7"/>
      <c r="S41" s="7"/>
    </row>
    <row r="42" spans="1:19" s="28" customFormat="1" ht="12.75" customHeight="1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Q42" s="7"/>
      <c r="R42" s="7"/>
      <c r="S42" s="7"/>
    </row>
  </sheetData>
  <mergeCells count="5">
    <mergeCell ref="B9:N9"/>
    <mergeCell ref="B24:N24"/>
    <mergeCell ref="F11:I11"/>
    <mergeCell ref="K11:N11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42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8" style="7" customWidth="1"/>
    <col min="4" max="16" width="8.28515625" style="7" customWidth="1"/>
    <col min="17" max="17" width="2.7109375" style="7" customWidth="1"/>
    <col min="18" max="18" width="8.7109375" style="28"/>
    <col min="19" max="16384" width="8.7109375" style="7"/>
  </cols>
  <sheetData>
    <row r="1" spans="1:18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8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8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8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8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  <c r="P5" s="6"/>
      <c r="Q5" s="6"/>
    </row>
    <row r="6" spans="1:18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  <c r="P6" s="6"/>
      <c r="Q6" s="6"/>
    </row>
    <row r="7" spans="1:18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1:18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1:18" ht="18.75" customHeight="1" x14ac:dyDescent="0.25">
      <c r="A9" s="6"/>
      <c r="B9" s="147" t="s">
        <v>200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9"/>
      <c r="Q9" s="6"/>
    </row>
    <row r="10" spans="1:18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32"/>
      <c r="O10" s="32"/>
      <c r="P10" s="6"/>
      <c r="Q10" s="6"/>
    </row>
    <row r="11" spans="1:18" ht="20.25" customHeight="1" x14ac:dyDescent="0.25">
      <c r="A11" s="6"/>
      <c r="B11" s="33"/>
      <c r="C11" s="33"/>
      <c r="D11" s="34" t="s">
        <v>8</v>
      </c>
      <c r="E11" s="35" t="s">
        <v>21</v>
      </c>
      <c r="F11" s="35" t="s">
        <v>22</v>
      </c>
      <c r="G11" s="35" t="s">
        <v>23</v>
      </c>
      <c r="H11" s="35" t="s">
        <v>24</v>
      </c>
      <c r="I11" s="35" t="s">
        <v>25</v>
      </c>
      <c r="J11" s="35" t="s">
        <v>26</v>
      </c>
      <c r="K11" s="35" t="s">
        <v>27</v>
      </c>
      <c r="L11" s="35" t="s">
        <v>28</v>
      </c>
      <c r="M11" s="35" t="s">
        <v>29</v>
      </c>
      <c r="N11" s="35" t="s">
        <v>30</v>
      </c>
      <c r="O11" s="35" t="s">
        <v>31</v>
      </c>
      <c r="P11" s="35" t="s">
        <v>9</v>
      </c>
      <c r="Q11" s="6"/>
    </row>
    <row r="12" spans="1:18" x14ac:dyDescent="0.25">
      <c r="A12" s="6"/>
      <c r="B12" s="36" t="s">
        <v>17</v>
      </c>
      <c r="C12" s="36"/>
      <c r="D12" s="126">
        <v>28</v>
      </c>
      <c r="E12" s="48">
        <v>41</v>
      </c>
      <c r="F12" s="48">
        <v>47</v>
      </c>
      <c r="G12" s="48">
        <v>35</v>
      </c>
      <c r="H12" s="48">
        <v>52</v>
      </c>
      <c r="I12" s="48">
        <v>24</v>
      </c>
      <c r="J12" s="48">
        <v>0</v>
      </c>
      <c r="K12" s="48">
        <v>0</v>
      </c>
      <c r="L12" s="48">
        <v>18</v>
      </c>
      <c r="M12" s="48">
        <v>55</v>
      </c>
      <c r="N12" s="48">
        <v>35</v>
      </c>
      <c r="O12" s="48">
        <v>40</v>
      </c>
      <c r="P12" s="38">
        <f>SUM(D12:O12)</f>
        <v>375</v>
      </c>
      <c r="Q12" s="6"/>
      <c r="R12" s="28" t="s">
        <v>32</v>
      </c>
    </row>
    <row r="13" spans="1:18" x14ac:dyDescent="0.25">
      <c r="A13" s="6"/>
      <c r="B13" s="36" t="s">
        <v>10</v>
      </c>
      <c r="C13" s="36"/>
      <c r="D13" s="126">
        <v>8</v>
      </c>
      <c r="E13" s="48">
        <v>17</v>
      </c>
      <c r="F13" s="48">
        <v>35</v>
      </c>
      <c r="G13" s="48">
        <v>15</v>
      </c>
      <c r="H13" s="48">
        <v>22</v>
      </c>
      <c r="I13" s="48">
        <v>20</v>
      </c>
      <c r="J13" s="48">
        <v>2</v>
      </c>
      <c r="K13" s="48">
        <v>0</v>
      </c>
      <c r="L13" s="48">
        <v>4</v>
      </c>
      <c r="M13" s="48">
        <v>29</v>
      </c>
      <c r="N13" s="48">
        <v>34</v>
      </c>
      <c r="O13" s="48">
        <v>25</v>
      </c>
      <c r="P13" s="38">
        <f t="shared" ref="P13:P19" si="0">SUM(D13:O13)</f>
        <v>211</v>
      </c>
      <c r="Q13" s="6"/>
      <c r="R13" s="28" t="s">
        <v>33</v>
      </c>
    </row>
    <row r="14" spans="1:18" x14ac:dyDescent="0.25">
      <c r="A14" s="6"/>
      <c r="B14" s="36" t="s">
        <v>11</v>
      </c>
      <c r="C14" s="36"/>
      <c r="D14" s="126">
        <v>32</v>
      </c>
      <c r="E14" s="48">
        <v>33</v>
      </c>
      <c r="F14" s="48">
        <v>43</v>
      </c>
      <c r="G14" s="48">
        <v>38</v>
      </c>
      <c r="H14" s="48">
        <v>38</v>
      </c>
      <c r="I14" s="48">
        <v>22</v>
      </c>
      <c r="J14" s="48">
        <v>0</v>
      </c>
      <c r="K14" s="48">
        <v>0</v>
      </c>
      <c r="L14" s="48">
        <v>31</v>
      </c>
      <c r="M14" s="48">
        <v>41</v>
      </c>
      <c r="N14" s="48">
        <v>38</v>
      </c>
      <c r="O14" s="48">
        <v>31</v>
      </c>
      <c r="P14" s="38">
        <f t="shared" si="0"/>
        <v>347</v>
      </c>
      <c r="Q14" s="6"/>
      <c r="R14" s="28" t="s">
        <v>34</v>
      </c>
    </row>
    <row r="15" spans="1:18" x14ac:dyDescent="0.25">
      <c r="A15" s="6"/>
      <c r="B15" s="36" t="s">
        <v>12</v>
      </c>
      <c r="C15" s="36"/>
      <c r="D15" s="126">
        <v>6</v>
      </c>
      <c r="E15" s="48">
        <v>11</v>
      </c>
      <c r="F15" s="48">
        <v>21</v>
      </c>
      <c r="G15" s="48">
        <v>16</v>
      </c>
      <c r="H15" s="48">
        <v>18</v>
      </c>
      <c r="I15" s="48">
        <v>10</v>
      </c>
      <c r="J15" s="48">
        <v>0</v>
      </c>
      <c r="K15" s="48">
        <v>0</v>
      </c>
      <c r="L15" s="48">
        <v>3</v>
      </c>
      <c r="M15" s="48">
        <v>9</v>
      </c>
      <c r="N15" s="48">
        <v>11</v>
      </c>
      <c r="O15" s="48">
        <v>5</v>
      </c>
      <c r="P15" s="38">
        <f t="shared" si="0"/>
        <v>110</v>
      </c>
      <c r="Q15" s="6"/>
      <c r="R15" s="28" t="s">
        <v>35</v>
      </c>
    </row>
    <row r="16" spans="1:18" x14ac:dyDescent="0.25">
      <c r="A16" s="6"/>
      <c r="B16" s="36" t="s">
        <v>13</v>
      </c>
      <c r="C16" s="36"/>
      <c r="D16" s="126">
        <v>30</v>
      </c>
      <c r="E16" s="48">
        <v>36</v>
      </c>
      <c r="F16" s="48">
        <v>50</v>
      </c>
      <c r="G16" s="48">
        <v>37</v>
      </c>
      <c r="H16" s="48">
        <v>30</v>
      </c>
      <c r="I16" s="48">
        <v>27</v>
      </c>
      <c r="J16" s="48">
        <v>2</v>
      </c>
      <c r="K16" s="48">
        <v>0</v>
      </c>
      <c r="L16" s="48">
        <v>2</v>
      </c>
      <c r="M16" s="48">
        <v>39</v>
      </c>
      <c r="N16" s="48">
        <v>46</v>
      </c>
      <c r="O16" s="48">
        <v>35</v>
      </c>
      <c r="P16" s="38">
        <f t="shared" si="0"/>
        <v>334</v>
      </c>
      <c r="Q16" s="6"/>
      <c r="R16" s="28" t="s">
        <v>36</v>
      </c>
    </row>
    <row r="17" spans="1:18" x14ac:dyDescent="0.25">
      <c r="A17" s="6"/>
      <c r="B17" s="36" t="s">
        <v>14</v>
      </c>
      <c r="C17" s="36"/>
      <c r="D17" s="126">
        <v>32</v>
      </c>
      <c r="E17" s="48">
        <v>44</v>
      </c>
      <c r="F17" s="48">
        <v>53</v>
      </c>
      <c r="G17" s="48">
        <v>44</v>
      </c>
      <c r="H17" s="48">
        <v>46</v>
      </c>
      <c r="I17" s="48">
        <v>40</v>
      </c>
      <c r="J17" s="48">
        <v>2</v>
      </c>
      <c r="K17" s="48">
        <v>2</v>
      </c>
      <c r="L17" s="48">
        <v>31</v>
      </c>
      <c r="M17" s="48">
        <v>43</v>
      </c>
      <c r="N17" s="48">
        <v>48</v>
      </c>
      <c r="O17" s="48">
        <v>35</v>
      </c>
      <c r="P17" s="38">
        <f t="shared" si="0"/>
        <v>420</v>
      </c>
      <c r="Q17" s="6"/>
      <c r="R17" s="28" t="s">
        <v>37</v>
      </c>
    </row>
    <row r="18" spans="1:18" x14ac:dyDescent="0.25">
      <c r="A18" s="6"/>
      <c r="B18" s="36" t="s">
        <v>15</v>
      </c>
      <c r="C18" s="36"/>
      <c r="D18" s="126">
        <v>82</v>
      </c>
      <c r="E18" s="48">
        <v>94</v>
      </c>
      <c r="F18" s="48">
        <v>111</v>
      </c>
      <c r="G18" s="48">
        <v>103</v>
      </c>
      <c r="H18" s="48">
        <v>132</v>
      </c>
      <c r="I18" s="48">
        <v>67</v>
      </c>
      <c r="J18" s="48">
        <v>27</v>
      </c>
      <c r="K18" s="48">
        <v>25</v>
      </c>
      <c r="L18" s="48">
        <v>67</v>
      </c>
      <c r="M18" s="48">
        <v>77</v>
      </c>
      <c r="N18" s="48">
        <v>106</v>
      </c>
      <c r="O18" s="48">
        <v>81</v>
      </c>
      <c r="P18" s="38">
        <f t="shared" si="0"/>
        <v>972</v>
      </c>
      <c r="Q18" s="6"/>
      <c r="R18" s="28" t="s">
        <v>38</v>
      </c>
    </row>
    <row r="19" spans="1:18" x14ac:dyDescent="0.25">
      <c r="A19" s="6"/>
      <c r="B19" s="36" t="s">
        <v>16</v>
      </c>
      <c r="C19" s="36"/>
      <c r="D19" s="126">
        <v>28</v>
      </c>
      <c r="E19" s="48">
        <v>44</v>
      </c>
      <c r="F19" s="48">
        <v>47</v>
      </c>
      <c r="G19" s="48">
        <v>31</v>
      </c>
      <c r="H19" s="48">
        <v>36</v>
      </c>
      <c r="I19" s="48">
        <v>17</v>
      </c>
      <c r="J19" s="48">
        <v>9</v>
      </c>
      <c r="K19" s="48">
        <v>10</v>
      </c>
      <c r="L19" s="48">
        <v>8</v>
      </c>
      <c r="M19" s="48">
        <v>53</v>
      </c>
      <c r="N19" s="48">
        <v>56</v>
      </c>
      <c r="O19" s="48">
        <v>35</v>
      </c>
      <c r="P19" s="38">
        <f t="shared" si="0"/>
        <v>374</v>
      </c>
      <c r="Q19" s="6"/>
      <c r="R19" s="28" t="s">
        <v>39</v>
      </c>
    </row>
    <row r="20" spans="1:18" ht="15" thickBot="1" x14ac:dyDescent="0.3">
      <c r="A20" s="6"/>
      <c r="B20" s="39" t="s">
        <v>9</v>
      </c>
      <c r="C20" s="39"/>
      <c r="D20" s="40">
        <f>SUM(D12:D19)</f>
        <v>246</v>
      </c>
      <c r="E20" s="40">
        <f t="shared" ref="E20:P20" si="1">SUM(E12:E19)</f>
        <v>320</v>
      </c>
      <c r="F20" s="40">
        <f t="shared" si="1"/>
        <v>407</v>
      </c>
      <c r="G20" s="40">
        <f t="shared" si="1"/>
        <v>319</v>
      </c>
      <c r="H20" s="40">
        <f t="shared" si="1"/>
        <v>374</v>
      </c>
      <c r="I20" s="40">
        <f t="shared" si="1"/>
        <v>227</v>
      </c>
      <c r="J20" s="40">
        <f t="shared" si="1"/>
        <v>42</v>
      </c>
      <c r="K20" s="40">
        <f t="shared" si="1"/>
        <v>37</v>
      </c>
      <c r="L20" s="40">
        <f t="shared" si="1"/>
        <v>164</v>
      </c>
      <c r="M20" s="40">
        <f t="shared" si="1"/>
        <v>346</v>
      </c>
      <c r="N20" s="40">
        <f t="shared" si="1"/>
        <v>374</v>
      </c>
      <c r="O20" s="40">
        <f t="shared" si="1"/>
        <v>287</v>
      </c>
      <c r="P20" s="40">
        <f t="shared" si="1"/>
        <v>3143</v>
      </c>
      <c r="Q20" s="6"/>
    </row>
    <row r="21" spans="1:18" x14ac:dyDescent="0.25">
      <c r="A21" s="6"/>
      <c r="B21" s="26" t="s">
        <v>131</v>
      </c>
      <c r="C21" s="36"/>
      <c r="D21" s="36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2"/>
      <c r="P21" s="6"/>
      <c r="Q21" s="6"/>
    </row>
    <row r="22" spans="1:18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43"/>
      <c r="O22" s="6"/>
      <c r="P22" s="6"/>
      <c r="Q22" s="6"/>
    </row>
    <row r="23" spans="1:18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6"/>
    </row>
    <row r="24" spans="1:18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43"/>
      <c r="O24" s="6"/>
      <c r="P24" s="6"/>
      <c r="Q24" s="6"/>
    </row>
    <row r="25" spans="1:18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43"/>
      <c r="O25" s="6"/>
      <c r="P25" s="6"/>
      <c r="Q25" s="6"/>
    </row>
    <row r="26" spans="1:18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43"/>
      <c r="O26" s="6"/>
      <c r="P26" s="6"/>
      <c r="Q26" s="6"/>
    </row>
    <row r="27" spans="1:18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43"/>
      <c r="O27" s="6"/>
      <c r="P27" s="6"/>
      <c r="Q27" s="6"/>
    </row>
    <row r="28" spans="1:18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43"/>
      <c r="O28" s="6"/>
      <c r="P28" s="6"/>
      <c r="Q28" s="6"/>
    </row>
    <row r="29" spans="1:18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3"/>
      <c r="O29" s="6"/>
      <c r="P29" s="45"/>
      <c r="Q29" s="45"/>
    </row>
    <row r="30" spans="1:18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43"/>
      <c r="O30" s="6"/>
      <c r="P30" s="6"/>
      <c r="Q30" s="6"/>
    </row>
    <row r="31" spans="1:18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43"/>
      <c r="O31" s="6"/>
      <c r="P31" s="6"/>
      <c r="Q31" s="6"/>
    </row>
    <row r="32" spans="1:18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43"/>
      <c r="O32" s="6"/>
      <c r="P32" s="6"/>
      <c r="Q32" s="6"/>
    </row>
    <row r="33" spans="1:17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43"/>
      <c r="O33" s="6"/>
      <c r="P33" s="6"/>
      <c r="Q33" s="6"/>
    </row>
    <row r="34" spans="1:17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43"/>
      <c r="O34" s="6"/>
      <c r="P34" s="6"/>
      <c r="Q34" s="6"/>
    </row>
    <row r="35" spans="1:17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43"/>
      <c r="O35" s="6"/>
      <c r="P35" s="6"/>
      <c r="Q35" s="6"/>
    </row>
    <row r="36" spans="1:17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3"/>
      <c r="O36" s="6"/>
      <c r="P36" s="6"/>
      <c r="Q36" s="6"/>
    </row>
    <row r="37" spans="1:17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3"/>
      <c r="O37" s="6"/>
      <c r="P37" s="45"/>
      <c r="Q37" s="6"/>
    </row>
    <row r="38" spans="1:17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43"/>
      <c r="O38" s="6"/>
      <c r="P38" s="6"/>
      <c r="Q38" s="6"/>
    </row>
    <row r="39" spans="1:17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43"/>
      <c r="O39" s="6"/>
      <c r="P39" s="6"/>
      <c r="Q39" s="6"/>
    </row>
    <row r="40" spans="1:17" ht="12.75" customHeight="1" x14ac:dyDescent="0.25"/>
    <row r="42" spans="1:17" ht="6" customHeight="1" x14ac:dyDescent="0.25"/>
  </sheetData>
  <mergeCells count="2">
    <mergeCell ref="B9:P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P12 P13:P19" unlocked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51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5" width="1" style="7" customWidth="1"/>
    <col min="6" max="6" width="10.5703125" style="7" customWidth="1"/>
    <col min="7" max="7" width="14.140625" style="7" customWidth="1"/>
    <col min="8" max="13" width="12.5703125" style="7" customWidth="1"/>
    <col min="14" max="14" width="10.7109375" style="7" customWidth="1"/>
    <col min="15" max="15" width="2.7109375" style="7" customWidth="1"/>
    <col min="16" max="16" width="11" style="28" bestFit="1" customWidth="1"/>
    <col min="17" max="16384" width="8.7109375" style="7"/>
  </cols>
  <sheetData>
    <row r="1" spans="1:16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6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6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6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</row>
    <row r="6" spans="1:16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</row>
    <row r="7" spans="1:16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6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6" ht="18.75" customHeight="1" x14ac:dyDescent="0.25">
      <c r="A9" s="6"/>
      <c r="B9" s="151" t="s">
        <v>201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9"/>
      <c r="O9" s="6"/>
    </row>
    <row r="10" spans="1:16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2"/>
      <c r="J10" s="32"/>
      <c r="K10" s="32"/>
      <c r="L10" s="32"/>
      <c r="M10" s="32"/>
      <c r="N10" s="32"/>
      <c r="O10" s="6"/>
    </row>
    <row r="11" spans="1:16" ht="57" x14ac:dyDescent="0.25">
      <c r="A11" s="6"/>
      <c r="B11" s="33"/>
      <c r="C11" s="33"/>
      <c r="D11" s="34"/>
      <c r="E11" s="35"/>
      <c r="F11" s="79" t="s">
        <v>76</v>
      </c>
      <c r="G11" s="79" t="s">
        <v>77</v>
      </c>
      <c r="H11" s="79" t="s">
        <v>78</v>
      </c>
      <c r="I11" s="79" t="s">
        <v>79</v>
      </c>
      <c r="J11" s="79" t="s">
        <v>80</v>
      </c>
      <c r="K11" s="79" t="s">
        <v>81</v>
      </c>
      <c r="L11" s="79" t="s">
        <v>82</v>
      </c>
      <c r="M11" s="79" t="s">
        <v>83</v>
      </c>
      <c r="N11" s="35" t="s">
        <v>9</v>
      </c>
      <c r="O11" s="6"/>
    </row>
    <row r="12" spans="1:16" x14ac:dyDescent="0.25">
      <c r="A12" s="6"/>
      <c r="B12" s="36" t="s">
        <v>17</v>
      </c>
      <c r="C12" s="36"/>
      <c r="D12" s="46"/>
      <c r="E12" s="47"/>
      <c r="F12" s="48">
        <v>10</v>
      </c>
      <c r="G12" s="48">
        <v>22</v>
      </c>
      <c r="H12" s="48">
        <v>172</v>
      </c>
      <c r="I12" s="48">
        <v>38</v>
      </c>
      <c r="J12" s="48">
        <v>29</v>
      </c>
      <c r="K12" s="48">
        <v>28</v>
      </c>
      <c r="L12" s="48">
        <v>10</v>
      </c>
      <c r="M12" s="48">
        <v>66</v>
      </c>
      <c r="N12" s="47">
        <f>SUM(F12:M12)</f>
        <v>375</v>
      </c>
      <c r="O12" s="6"/>
      <c r="P12" s="28" t="s">
        <v>32</v>
      </c>
    </row>
    <row r="13" spans="1:16" x14ac:dyDescent="0.25">
      <c r="A13" s="6"/>
      <c r="B13" s="36" t="s">
        <v>10</v>
      </c>
      <c r="C13" s="36"/>
      <c r="D13" s="46"/>
      <c r="E13" s="47"/>
      <c r="F13" s="48">
        <v>30</v>
      </c>
      <c r="G13" s="48">
        <v>28</v>
      </c>
      <c r="H13" s="48">
        <v>86</v>
      </c>
      <c r="I13" s="48">
        <v>27</v>
      </c>
      <c r="J13" s="48">
        <v>18</v>
      </c>
      <c r="K13" s="48">
        <v>2</v>
      </c>
      <c r="L13" s="48">
        <v>4</v>
      </c>
      <c r="M13" s="48">
        <v>16</v>
      </c>
      <c r="N13" s="47">
        <f t="shared" ref="N13:N19" si="0">SUM(F13:M13)</f>
        <v>211</v>
      </c>
      <c r="O13" s="6"/>
      <c r="P13" s="28" t="s">
        <v>33</v>
      </c>
    </row>
    <row r="14" spans="1:16" x14ac:dyDescent="0.25">
      <c r="A14" s="6"/>
      <c r="B14" s="36" t="s">
        <v>11</v>
      </c>
      <c r="C14" s="36"/>
      <c r="D14" s="46"/>
      <c r="E14" s="47"/>
      <c r="F14" s="48">
        <v>25</v>
      </c>
      <c r="G14" s="48">
        <v>13</v>
      </c>
      <c r="H14" s="48">
        <v>272</v>
      </c>
      <c r="I14" s="48">
        <v>1</v>
      </c>
      <c r="J14" s="48">
        <v>27</v>
      </c>
      <c r="K14" s="48">
        <v>1</v>
      </c>
      <c r="L14" s="48">
        <v>0</v>
      </c>
      <c r="M14" s="48">
        <v>8</v>
      </c>
      <c r="N14" s="47">
        <f t="shared" si="0"/>
        <v>347</v>
      </c>
      <c r="O14" s="6"/>
      <c r="P14" s="28" t="s">
        <v>34</v>
      </c>
    </row>
    <row r="15" spans="1:16" x14ac:dyDescent="0.25">
      <c r="A15" s="6"/>
      <c r="B15" s="36" t="s">
        <v>12</v>
      </c>
      <c r="C15" s="36"/>
      <c r="D15" s="46"/>
      <c r="E15" s="47"/>
      <c r="F15" s="48">
        <v>36</v>
      </c>
      <c r="G15" s="48">
        <v>10</v>
      </c>
      <c r="H15" s="48">
        <v>23</v>
      </c>
      <c r="I15" s="48">
        <v>16</v>
      </c>
      <c r="J15" s="48">
        <v>9</v>
      </c>
      <c r="K15" s="48">
        <v>3</v>
      </c>
      <c r="L15" s="48">
        <v>2</v>
      </c>
      <c r="M15" s="48">
        <v>11</v>
      </c>
      <c r="N15" s="47">
        <f t="shared" si="0"/>
        <v>110</v>
      </c>
      <c r="O15" s="6"/>
      <c r="P15" s="28" t="s">
        <v>35</v>
      </c>
    </row>
    <row r="16" spans="1:16" x14ac:dyDescent="0.25">
      <c r="A16" s="6"/>
      <c r="B16" s="36" t="s">
        <v>13</v>
      </c>
      <c r="C16" s="36"/>
      <c r="D16" s="46"/>
      <c r="E16" s="48"/>
      <c r="F16" s="48">
        <v>71</v>
      </c>
      <c r="G16" s="48">
        <v>39</v>
      </c>
      <c r="H16" s="48">
        <v>137</v>
      </c>
      <c r="I16" s="48">
        <v>37</v>
      </c>
      <c r="J16" s="48">
        <v>26</v>
      </c>
      <c r="K16" s="48">
        <v>1</v>
      </c>
      <c r="L16" s="48">
        <v>6</v>
      </c>
      <c r="M16" s="48">
        <v>17</v>
      </c>
      <c r="N16" s="47">
        <f t="shared" si="0"/>
        <v>334</v>
      </c>
      <c r="O16" s="6"/>
      <c r="P16" s="28" t="s">
        <v>36</v>
      </c>
    </row>
    <row r="17" spans="1:16" x14ac:dyDescent="0.25">
      <c r="A17" s="6"/>
      <c r="B17" s="36" t="s">
        <v>14</v>
      </c>
      <c r="C17" s="36"/>
      <c r="D17" s="46"/>
      <c r="E17" s="47"/>
      <c r="F17" s="48">
        <v>62</v>
      </c>
      <c r="G17" s="48">
        <v>6</v>
      </c>
      <c r="H17" s="48">
        <v>87</v>
      </c>
      <c r="I17" s="48">
        <v>31</v>
      </c>
      <c r="J17" s="48">
        <v>145</v>
      </c>
      <c r="K17" s="48">
        <v>27</v>
      </c>
      <c r="L17" s="48">
        <v>23</v>
      </c>
      <c r="M17" s="48">
        <v>39</v>
      </c>
      <c r="N17" s="47">
        <f t="shared" si="0"/>
        <v>420</v>
      </c>
      <c r="O17" s="6"/>
      <c r="P17" s="28" t="s">
        <v>37</v>
      </c>
    </row>
    <row r="18" spans="1:16" x14ac:dyDescent="0.25">
      <c r="A18" s="6"/>
      <c r="B18" s="36" t="s">
        <v>15</v>
      </c>
      <c r="C18" s="36"/>
      <c r="D18" s="46"/>
      <c r="E18" s="47"/>
      <c r="F18" s="48">
        <v>54</v>
      </c>
      <c r="G18" s="48">
        <v>26</v>
      </c>
      <c r="H18" s="48">
        <v>104</v>
      </c>
      <c r="I18" s="48">
        <v>68</v>
      </c>
      <c r="J18" s="48">
        <v>470</v>
      </c>
      <c r="K18" s="48">
        <v>30</v>
      </c>
      <c r="L18" s="48">
        <v>44</v>
      </c>
      <c r="M18" s="48">
        <v>176</v>
      </c>
      <c r="N18" s="47">
        <f t="shared" si="0"/>
        <v>972</v>
      </c>
      <c r="O18" s="6"/>
      <c r="P18" s="28" t="s">
        <v>38</v>
      </c>
    </row>
    <row r="19" spans="1:16" x14ac:dyDescent="0.25">
      <c r="A19" s="6"/>
      <c r="B19" s="36" t="s">
        <v>16</v>
      </c>
      <c r="C19" s="36"/>
      <c r="D19" s="46"/>
      <c r="E19" s="47"/>
      <c r="F19" s="48">
        <v>57</v>
      </c>
      <c r="G19" s="48">
        <v>18</v>
      </c>
      <c r="H19" s="48">
        <v>190</v>
      </c>
      <c r="I19" s="48">
        <v>39</v>
      </c>
      <c r="J19" s="48">
        <v>23</v>
      </c>
      <c r="K19" s="48">
        <v>6</v>
      </c>
      <c r="L19" s="48">
        <v>16</v>
      </c>
      <c r="M19" s="48">
        <v>25</v>
      </c>
      <c r="N19" s="47">
        <f t="shared" si="0"/>
        <v>374</v>
      </c>
      <c r="O19" s="6"/>
      <c r="P19" s="28" t="s">
        <v>39</v>
      </c>
    </row>
    <row r="20" spans="1:16" ht="15" thickBot="1" x14ac:dyDescent="0.3">
      <c r="A20" s="6"/>
      <c r="B20" s="39" t="s">
        <v>9</v>
      </c>
      <c r="C20" s="39"/>
      <c r="D20" s="40"/>
      <c r="E20" s="40"/>
      <c r="F20" s="40">
        <f>SUM(F12:F19)</f>
        <v>345</v>
      </c>
      <c r="G20" s="40">
        <f t="shared" ref="G20:N20" si="1">SUM(G12:G19)</f>
        <v>162</v>
      </c>
      <c r="H20" s="40">
        <f t="shared" si="1"/>
        <v>1071</v>
      </c>
      <c r="I20" s="40">
        <f t="shared" si="1"/>
        <v>257</v>
      </c>
      <c r="J20" s="40">
        <f t="shared" si="1"/>
        <v>747</v>
      </c>
      <c r="K20" s="40">
        <f t="shared" si="1"/>
        <v>98</v>
      </c>
      <c r="L20" s="40">
        <f t="shared" si="1"/>
        <v>105</v>
      </c>
      <c r="M20" s="40">
        <f t="shared" si="1"/>
        <v>358</v>
      </c>
      <c r="N20" s="40">
        <f t="shared" si="1"/>
        <v>3143</v>
      </c>
      <c r="O20" s="6"/>
      <c r="P20" s="52"/>
    </row>
    <row r="21" spans="1:16" x14ac:dyDescent="0.2">
      <c r="A21" s="6"/>
      <c r="B21" s="26" t="s">
        <v>131</v>
      </c>
      <c r="C21" s="26"/>
      <c r="D21" s="26"/>
      <c r="E21" s="27"/>
      <c r="F21" s="27"/>
      <c r="G21" s="27"/>
      <c r="H21" s="27"/>
      <c r="I21" s="27"/>
      <c r="J21" s="27"/>
      <c r="K21" s="27"/>
      <c r="L21" s="27"/>
      <c r="M21" s="27"/>
      <c r="N21" s="51"/>
      <c r="O21" s="6"/>
    </row>
    <row r="22" spans="1:16" ht="24" customHeight="1" x14ac:dyDescent="0.25">
      <c r="A22" s="6"/>
      <c r="B22" s="153" t="s">
        <v>115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6"/>
    </row>
    <row r="23" spans="1:16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6"/>
    </row>
    <row r="24" spans="1:16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43"/>
      <c r="N24" s="6"/>
      <c r="O24" s="6"/>
    </row>
    <row r="25" spans="1:16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43"/>
      <c r="N25" s="6"/>
      <c r="O25" s="6"/>
    </row>
    <row r="26" spans="1:16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43"/>
      <c r="N26" s="6"/>
      <c r="O26" s="6"/>
    </row>
    <row r="27" spans="1:16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43"/>
      <c r="N27" s="6"/>
      <c r="O27" s="6"/>
    </row>
    <row r="28" spans="1:16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43"/>
      <c r="N28" s="6"/>
      <c r="O28" s="6"/>
    </row>
    <row r="29" spans="1:16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43"/>
      <c r="N29" s="6"/>
      <c r="O29" s="45"/>
    </row>
    <row r="30" spans="1:16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43"/>
      <c r="N30" s="6"/>
      <c r="O30" s="6"/>
    </row>
    <row r="31" spans="1:16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43"/>
      <c r="N31" s="6"/>
      <c r="O31" s="6"/>
    </row>
    <row r="32" spans="1:16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43"/>
      <c r="N32" s="6"/>
      <c r="O32" s="6"/>
    </row>
    <row r="33" spans="1:19" s="28" customForma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43"/>
      <c r="N33" s="6"/>
      <c r="O33" s="6"/>
      <c r="Q33" s="7"/>
      <c r="R33" s="7"/>
      <c r="S33" s="7"/>
    </row>
    <row r="34" spans="1:19" s="28" customForma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43"/>
      <c r="N34" s="6"/>
      <c r="O34" s="6"/>
      <c r="Q34" s="7"/>
      <c r="R34" s="7"/>
      <c r="S34" s="7"/>
    </row>
    <row r="35" spans="1:19" s="28" customForma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43"/>
      <c r="N35" s="6"/>
      <c r="O35" s="6"/>
      <c r="Q35" s="7"/>
      <c r="R35" s="7"/>
      <c r="S35" s="7"/>
    </row>
    <row r="36" spans="1:19" s="28" customForma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43"/>
      <c r="N36" s="6"/>
      <c r="O36" s="6"/>
      <c r="Q36" s="7"/>
      <c r="R36" s="7"/>
      <c r="S36" s="7"/>
    </row>
    <row r="37" spans="1:19" s="28" customForma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3"/>
      <c r="N37" s="6"/>
      <c r="O37" s="6"/>
      <c r="Q37" s="7"/>
      <c r="R37" s="7"/>
      <c r="S37" s="7"/>
    </row>
    <row r="38" spans="1:19" s="28" customForma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43"/>
      <c r="N38" s="6"/>
      <c r="O38" s="6"/>
      <c r="Q38" s="7"/>
      <c r="R38" s="7"/>
      <c r="S38" s="7"/>
    </row>
    <row r="39" spans="1:19" s="28" customFormat="1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43"/>
      <c r="N39" s="6"/>
      <c r="O39" s="6"/>
      <c r="Q39" s="7"/>
      <c r="R39" s="7"/>
      <c r="S39" s="7"/>
    </row>
    <row r="40" spans="1:19" s="28" customFormat="1" ht="12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Q40" s="7"/>
      <c r="R40" s="7"/>
      <c r="S40" s="7"/>
    </row>
    <row r="41" spans="1:19" s="90" customFormat="1" x14ac:dyDescent="0.25"/>
    <row r="42" spans="1:19" s="53" customFormat="1" ht="6" customHeight="1" x14ac:dyDescent="0.25"/>
    <row r="43" spans="1:19" s="53" customFormat="1" x14ac:dyDescent="0.25">
      <c r="B43" s="53" t="s">
        <v>78</v>
      </c>
      <c r="C43" s="77">
        <v>978</v>
      </c>
      <c r="D43" s="55"/>
      <c r="E43" s="55"/>
    </row>
    <row r="44" spans="1:19" s="53" customFormat="1" x14ac:dyDescent="0.25">
      <c r="B44" s="53" t="s">
        <v>80</v>
      </c>
      <c r="C44" s="77">
        <v>566</v>
      </c>
      <c r="D44" s="55"/>
      <c r="E44" s="55"/>
    </row>
    <row r="45" spans="1:19" s="28" customFormat="1" x14ac:dyDescent="0.25">
      <c r="B45" s="28" t="s">
        <v>83</v>
      </c>
      <c r="C45" s="78">
        <v>444</v>
      </c>
    </row>
    <row r="46" spans="1:19" s="53" customFormat="1" x14ac:dyDescent="0.25">
      <c r="B46" s="53" t="s">
        <v>76</v>
      </c>
      <c r="C46" s="77">
        <v>442</v>
      </c>
      <c r="D46" s="55"/>
      <c r="E46" s="55"/>
    </row>
    <row r="47" spans="1:19" s="53" customFormat="1" x14ac:dyDescent="0.25">
      <c r="B47" s="53" t="s">
        <v>79</v>
      </c>
      <c r="C47" s="77">
        <v>379</v>
      </c>
      <c r="D47" s="55"/>
      <c r="E47" s="55"/>
    </row>
    <row r="48" spans="1:19" s="53" customFormat="1" x14ac:dyDescent="0.25">
      <c r="B48" s="53" t="s">
        <v>77</v>
      </c>
      <c r="C48" s="77">
        <v>215</v>
      </c>
      <c r="D48" s="55"/>
      <c r="E48" s="55"/>
    </row>
    <row r="49" spans="2:5" s="53" customFormat="1" x14ac:dyDescent="0.25">
      <c r="B49" s="53" t="s">
        <v>81</v>
      </c>
      <c r="C49" s="77">
        <v>194</v>
      </c>
      <c r="D49" s="55"/>
      <c r="E49" s="55"/>
    </row>
    <row r="50" spans="2:5" s="53" customFormat="1" x14ac:dyDescent="0.25">
      <c r="B50" s="53" t="s">
        <v>82</v>
      </c>
      <c r="C50" s="77">
        <v>114</v>
      </c>
      <c r="D50" s="55"/>
      <c r="E50" s="55"/>
    </row>
    <row r="51" spans="2:5" s="28" customFormat="1" x14ac:dyDescent="0.25"/>
  </sheetData>
  <mergeCells count="3">
    <mergeCell ref="B9:N9"/>
    <mergeCell ref="B22:N22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44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4" width="3.85546875" style="7" customWidth="1"/>
    <col min="5" max="15" width="9.85546875" style="7" customWidth="1"/>
    <col min="16" max="16" width="1.7109375" style="7" customWidth="1"/>
    <col min="17" max="17" width="8.7109375" style="28"/>
    <col min="18" max="16384" width="8.7109375" style="7"/>
  </cols>
  <sheetData>
    <row r="1" spans="1:17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7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7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7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7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  <c r="P5" s="6"/>
    </row>
    <row r="6" spans="1:17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  <c r="P6" s="6"/>
    </row>
    <row r="7" spans="1:17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7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7" ht="18.75" customHeight="1" x14ac:dyDescent="0.25">
      <c r="A9" s="6"/>
      <c r="B9" s="151" t="s">
        <v>202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9"/>
      <c r="P9" s="6"/>
    </row>
    <row r="10" spans="1:17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32"/>
      <c r="O10" s="32"/>
      <c r="P10" s="6"/>
    </row>
    <row r="11" spans="1:17" ht="20.25" customHeight="1" x14ac:dyDescent="0.25">
      <c r="A11" s="6"/>
      <c r="B11" s="33"/>
      <c r="C11" s="33"/>
      <c r="D11" s="34"/>
      <c r="E11" s="35">
        <v>2013</v>
      </c>
      <c r="F11" s="35">
        <v>2014</v>
      </c>
      <c r="G11" s="35">
        <v>2015</v>
      </c>
      <c r="H11" s="35">
        <v>2016</v>
      </c>
      <c r="I11" s="35">
        <v>2017</v>
      </c>
      <c r="J11" s="35">
        <v>2018</v>
      </c>
      <c r="K11" s="35">
        <v>2019</v>
      </c>
      <c r="L11" s="35">
        <v>2020</v>
      </c>
      <c r="M11" s="35">
        <v>2021</v>
      </c>
      <c r="N11" s="35">
        <v>2022</v>
      </c>
      <c r="O11" s="35">
        <v>2023</v>
      </c>
      <c r="P11" s="6"/>
    </row>
    <row r="12" spans="1:17" x14ac:dyDescent="0.25">
      <c r="A12" s="6"/>
      <c r="B12" s="36" t="s">
        <v>17</v>
      </c>
      <c r="C12" s="36"/>
      <c r="D12" s="46"/>
      <c r="E12" s="47">
        <v>383</v>
      </c>
      <c r="F12" s="47">
        <v>374</v>
      </c>
      <c r="G12" s="47">
        <v>389</v>
      </c>
      <c r="H12" s="47">
        <v>397</v>
      </c>
      <c r="I12" s="47">
        <v>413</v>
      </c>
      <c r="J12" s="47">
        <v>447</v>
      </c>
      <c r="K12" s="47">
        <v>398</v>
      </c>
      <c r="L12" s="47">
        <v>67</v>
      </c>
      <c r="M12" s="48">
        <v>93</v>
      </c>
      <c r="N12" s="48">
        <v>224</v>
      </c>
      <c r="O12" s="48">
        <v>375</v>
      </c>
      <c r="P12" s="120"/>
      <c r="Q12" s="28" t="s">
        <v>32</v>
      </c>
    </row>
    <row r="13" spans="1:17" x14ac:dyDescent="0.25">
      <c r="A13" s="6"/>
      <c r="B13" s="36" t="s">
        <v>10</v>
      </c>
      <c r="C13" s="36"/>
      <c r="D13" s="46"/>
      <c r="E13" s="47">
        <v>202</v>
      </c>
      <c r="F13" s="47">
        <v>229</v>
      </c>
      <c r="G13" s="47">
        <v>245</v>
      </c>
      <c r="H13" s="47">
        <v>204</v>
      </c>
      <c r="I13" s="47">
        <v>243</v>
      </c>
      <c r="J13" s="47">
        <v>260</v>
      </c>
      <c r="K13" s="47">
        <v>207</v>
      </c>
      <c r="L13" s="47">
        <v>52</v>
      </c>
      <c r="M13" s="48">
        <v>100</v>
      </c>
      <c r="N13" s="48">
        <v>137</v>
      </c>
      <c r="O13" s="48">
        <v>211</v>
      </c>
      <c r="P13" s="120"/>
      <c r="Q13" s="28" t="s">
        <v>33</v>
      </c>
    </row>
    <row r="14" spans="1:17" x14ac:dyDescent="0.25">
      <c r="A14" s="6"/>
      <c r="B14" s="36" t="s">
        <v>11</v>
      </c>
      <c r="C14" s="36"/>
      <c r="D14" s="46"/>
      <c r="E14" s="47">
        <v>142</v>
      </c>
      <c r="F14" s="47">
        <v>192</v>
      </c>
      <c r="G14" s="47">
        <v>211</v>
      </c>
      <c r="H14" s="47">
        <v>267</v>
      </c>
      <c r="I14" s="47">
        <v>238</v>
      </c>
      <c r="J14" s="47">
        <v>243</v>
      </c>
      <c r="K14" s="47">
        <v>305</v>
      </c>
      <c r="L14" s="47">
        <v>104</v>
      </c>
      <c r="M14" s="48">
        <v>148</v>
      </c>
      <c r="N14" s="48">
        <v>339</v>
      </c>
      <c r="O14" s="48">
        <v>347</v>
      </c>
      <c r="P14" s="120"/>
      <c r="Q14" s="28" t="s">
        <v>34</v>
      </c>
    </row>
    <row r="15" spans="1:17" x14ac:dyDescent="0.25">
      <c r="A15" s="6"/>
      <c r="B15" s="36" t="s">
        <v>12</v>
      </c>
      <c r="C15" s="36"/>
      <c r="D15" s="46"/>
      <c r="E15" s="47">
        <v>366</v>
      </c>
      <c r="F15" s="47">
        <v>476</v>
      </c>
      <c r="G15" s="47">
        <v>531</v>
      </c>
      <c r="H15" s="47">
        <v>450</v>
      </c>
      <c r="I15" s="47">
        <v>510</v>
      </c>
      <c r="J15" s="47">
        <v>549</v>
      </c>
      <c r="K15" s="47">
        <v>381</v>
      </c>
      <c r="L15" s="47">
        <v>70</v>
      </c>
      <c r="M15" s="48">
        <v>87</v>
      </c>
      <c r="N15" s="48">
        <v>157</v>
      </c>
      <c r="O15" s="48">
        <v>110</v>
      </c>
      <c r="P15" s="120"/>
      <c r="Q15" s="28" t="s">
        <v>35</v>
      </c>
    </row>
    <row r="16" spans="1:17" x14ac:dyDescent="0.25">
      <c r="A16" s="6"/>
      <c r="B16" s="36" t="s">
        <v>13</v>
      </c>
      <c r="C16" s="36"/>
      <c r="D16" s="46"/>
      <c r="E16" s="48">
        <v>408</v>
      </c>
      <c r="F16" s="48">
        <v>457</v>
      </c>
      <c r="G16" s="48">
        <v>506</v>
      </c>
      <c r="H16" s="48">
        <v>394</v>
      </c>
      <c r="I16" s="48">
        <v>405</v>
      </c>
      <c r="J16" s="48">
        <v>462</v>
      </c>
      <c r="K16" s="48">
        <v>439</v>
      </c>
      <c r="L16" s="47">
        <v>89</v>
      </c>
      <c r="M16" s="48">
        <v>89</v>
      </c>
      <c r="N16" s="48">
        <v>254</v>
      </c>
      <c r="O16" s="48">
        <v>334</v>
      </c>
      <c r="P16" s="120"/>
      <c r="Q16" s="28" t="s">
        <v>36</v>
      </c>
    </row>
    <row r="17" spans="1:17" x14ac:dyDescent="0.25">
      <c r="A17" s="6"/>
      <c r="B17" s="36" t="s">
        <v>14</v>
      </c>
      <c r="C17" s="36"/>
      <c r="D17" s="46"/>
      <c r="E17" s="47">
        <v>448</v>
      </c>
      <c r="F17" s="47">
        <v>590</v>
      </c>
      <c r="G17" s="47">
        <v>493</v>
      </c>
      <c r="H17" s="47">
        <v>426</v>
      </c>
      <c r="I17" s="47">
        <v>493</v>
      </c>
      <c r="J17" s="47">
        <v>509</v>
      </c>
      <c r="K17" s="47">
        <v>470</v>
      </c>
      <c r="L17" s="47">
        <v>123</v>
      </c>
      <c r="M17" s="48">
        <v>122</v>
      </c>
      <c r="N17" s="48">
        <v>403</v>
      </c>
      <c r="O17" s="48">
        <v>420</v>
      </c>
      <c r="P17" s="120"/>
      <c r="Q17" s="28" t="s">
        <v>37</v>
      </c>
    </row>
    <row r="18" spans="1:17" x14ac:dyDescent="0.25">
      <c r="A18" s="6"/>
      <c r="B18" s="36" t="s">
        <v>15</v>
      </c>
      <c r="C18" s="36"/>
      <c r="D18" s="46"/>
      <c r="E18" s="47">
        <v>99</v>
      </c>
      <c r="F18" s="47">
        <v>131</v>
      </c>
      <c r="G18" s="47">
        <v>177</v>
      </c>
      <c r="H18" s="47">
        <v>182</v>
      </c>
      <c r="I18" s="47">
        <v>196</v>
      </c>
      <c r="J18" s="47">
        <v>328</v>
      </c>
      <c r="K18" s="47">
        <v>663</v>
      </c>
      <c r="L18" s="47">
        <v>213</v>
      </c>
      <c r="M18" s="48">
        <v>603</v>
      </c>
      <c r="N18" s="48">
        <v>954</v>
      </c>
      <c r="O18" s="48">
        <v>972</v>
      </c>
      <c r="P18" s="120"/>
      <c r="Q18" s="28" t="s">
        <v>38</v>
      </c>
    </row>
    <row r="19" spans="1:17" x14ac:dyDescent="0.25">
      <c r="A19" s="6"/>
      <c r="B19" s="36" t="s">
        <v>16</v>
      </c>
      <c r="C19" s="36"/>
      <c r="D19" s="46"/>
      <c r="E19" s="47">
        <v>458</v>
      </c>
      <c r="F19" s="47">
        <v>524</v>
      </c>
      <c r="G19" s="47">
        <v>593</v>
      </c>
      <c r="H19" s="47">
        <v>539</v>
      </c>
      <c r="I19" s="47">
        <v>474</v>
      </c>
      <c r="J19" s="47">
        <v>534</v>
      </c>
      <c r="K19" s="47">
        <v>459</v>
      </c>
      <c r="L19" s="47">
        <v>87</v>
      </c>
      <c r="M19" s="48">
        <v>149</v>
      </c>
      <c r="N19" s="48">
        <v>329</v>
      </c>
      <c r="O19" s="48">
        <v>374</v>
      </c>
      <c r="P19" s="120"/>
      <c r="Q19" s="28" t="s">
        <v>39</v>
      </c>
    </row>
    <row r="20" spans="1:17" ht="15" thickBot="1" x14ac:dyDescent="0.3">
      <c r="A20" s="6"/>
      <c r="B20" s="39" t="s">
        <v>9</v>
      </c>
      <c r="C20" s="39"/>
      <c r="D20" s="40"/>
      <c r="E20" s="40">
        <f t="shared" ref="E20:M20" si="0">SUM(E12:E19)</f>
        <v>2506</v>
      </c>
      <c r="F20" s="40">
        <f t="shared" si="0"/>
        <v>2973</v>
      </c>
      <c r="G20" s="40">
        <f t="shared" si="0"/>
        <v>3145</v>
      </c>
      <c r="H20" s="40">
        <f t="shared" si="0"/>
        <v>2859</v>
      </c>
      <c r="I20" s="40">
        <f t="shared" si="0"/>
        <v>2972</v>
      </c>
      <c r="J20" s="40">
        <f t="shared" si="0"/>
        <v>3332</v>
      </c>
      <c r="K20" s="40">
        <f t="shared" si="0"/>
        <v>3322</v>
      </c>
      <c r="L20" s="40">
        <f t="shared" si="0"/>
        <v>805</v>
      </c>
      <c r="M20" s="40">
        <f t="shared" si="0"/>
        <v>1391</v>
      </c>
      <c r="N20" s="40">
        <f>SUM(N12:N19)</f>
        <v>2797</v>
      </c>
      <c r="O20" s="40">
        <f>SUM(O12:O19)</f>
        <v>3143</v>
      </c>
      <c r="P20" s="120"/>
      <c r="Q20" s="52"/>
    </row>
    <row r="21" spans="1:17" x14ac:dyDescent="0.25">
      <c r="A21" s="6"/>
      <c r="B21" s="26" t="s">
        <v>131</v>
      </c>
      <c r="C21" s="36"/>
      <c r="D21" s="36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2"/>
      <c r="P21" s="6"/>
    </row>
    <row r="22" spans="1:17" x14ac:dyDescent="0.2">
      <c r="A22" s="6"/>
      <c r="B22" s="2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43"/>
      <c r="O22" s="6"/>
      <c r="P22" s="6"/>
    </row>
    <row r="23" spans="1:17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6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43"/>
      <c r="O24" s="6"/>
      <c r="P24" s="6"/>
    </row>
    <row r="25" spans="1:17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43"/>
      <c r="O25" s="6"/>
      <c r="P25" s="6"/>
    </row>
    <row r="26" spans="1:17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43"/>
      <c r="O26" s="6"/>
      <c r="P26" s="6"/>
    </row>
    <row r="27" spans="1:17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43"/>
      <c r="O27" s="6"/>
      <c r="P27" s="6"/>
    </row>
    <row r="28" spans="1:17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43"/>
      <c r="O28" s="6"/>
      <c r="P28" s="6"/>
    </row>
    <row r="29" spans="1:17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3"/>
      <c r="O29" s="6"/>
      <c r="P29" s="45"/>
    </row>
    <row r="30" spans="1:17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43"/>
      <c r="O30" s="6"/>
      <c r="P30" s="6"/>
    </row>
    <row r="31" spans="1:17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43"/>
      <c r="O31" s="6"/>
      <c r="P31" s="6"/>
    </row>
    <row r="32" spans="1:17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43"/>
      <c r="O32" s="6"/>
      <c r="P32" s="6"/>
    </row>
    <row r="33" spans="1:16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43"/>
      <c r="O33" s="6"/>
      <c r="P33" s="6"/>
    </row>
    <row r="34" spans="1:16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43"/>
      <c r="O34" s="6"/>
      <c r="P34" s="6"/>
    </row>
    <row r="35" spans="1:16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43"/>
      <c r="O35" s="6"/>
      <c r="P35" s="6"/>
    </row>
    <row r="36" spans="1:16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3"/>
      <c r="O36" s="6"/>
      <c r="P36" s="6"/>
    </row>
    <row r="37" spans="1:16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3"/>
      <c r="O37" s="6"/>
      <c r="P37" s="6"/>
    </row>
    <row r="38" spans="1:16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43"/>
      <c r="O38" s="6"/>
      <c r="P38" s="6"/>
    </row>
    <row r="39" spans="1:16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43"/>
      <c r="O39" s="6"/>
      <c r="P39" s="6"/>
    </row>
    <row r="40" spans="1:16" ht="12.75" customHeight="1" x14ac:dyDescent="0.25"/>
    <row r="42" spans="1:16" ht="6" customHeight="1" x14ac:dyDescent="0.25"/>
    <row r="44" spans="1:16" ht="24.75" customHeight="1" x14ac:dyDescent="0.25"/>
  </sheetData>
  <mergeCells count="2">
    <mergeCell ref="B9:O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O20 E20:N20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V45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4" width="3.85546875" style="7" customWidth="1"/>
    <col min="5" max="15" width="9.85546875" style="7" customWidth="1"/>
    <col min="16" max="16" width="2.7109375" style="7" customWidth="1"/>
    <col min="17" max="17" width="8.7109375" style="28"/>
    <col min="18" max="16384" width="8.7109375" style="7"/>
  </cols>
  <sheetData>
    <row r="1" spans="1:17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7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7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7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7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  <c r="P5" s="6"/>
    </row>
    <row r="6" spans="1:17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  <c r="P6" s="6"/>
    </row>
    <row r="7" spans="1:17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7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7" ht="18.75" customHeight="1" x14ac:dyDescent="0.25">
      <c r="A9" s="6"/>
      <c r="B9" s="151" t="s">
        <v>203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9"/>
      <c r="P9" s="6"/>
    </row>
    <row r="10" spans="1:17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32"/>
      <c r="O10" s="32"/>
      <c r="P10" s="6"/>
    </row>
    <row r="11" spans="1:17" ht="20.25" customHeight="1" x14ac:dyDescent="0.25">
      <c r="A11" s="6"/>
      <c r="B11" s="33"/>
      <c r="C11" s="33"/>
      <c r="D11" s="34"/>
      <c r="E11" s="35">
        <v>2013</v>
      </c>
      <c r="F11" s="35">
        <v>2014</v>
      </c>
      <c r="G11" s="35">
        <v>2015</v>
      </c>
      <c r="H11" s="35">
        <v>2016</v>
      </c>
      <c r="I11" s="35">
        <v>2017</v>
      </c>
      <c r="J11" s="35">
        <v>2018</v>
      </c>
      <c r="K11" s="35">
        <v>2019</v>
      </c>
      <c r="L11" s="35">
        <v>2020</v>
      </c>
      <c r="M11" s="35">
        <v>2021</v>
      </c>
      <c r="N11" s="35">
        <v>2022</v>
      </c>
      <c r="O11" s="35">
        <v>2023</v>
      </c>
      <c r="P11" s="6"/>
    </row>
    <row r="12" spans="1:17" ht="15" customHeight="1" x14ac:dyDescent="0.25">
      <c r="A12" s="6"/>
      <c r="B12" s="101" t="s">
        <v>76</v>
      </c>
      <c r="C12" s="36"/>
      <c r="D12" s="46"/>
      <c r="E12" s="102">
        <v>384</v>
      </c>
      <c r="F12" s="103">
        <v>370</v>
      </c>
      <c r="G12" s="103">
        <v>379</v>
      </c>
      <c r="H12" s="103">
        <v>342</v>
      </c>
      <c r="I12" s="103">
        <v>378</v>
      </c>
      <c r="J12" s="47">
        <v>442</v>
      </c>
      <c r="K12" s="47">
        <v>349</v>
      </c>
      <c r="L12" s="47">
        <v>75</v>
      </c>
      <c r="M12" s="47">
        <v>64</v>
      </c>
      <c r="N12" s="47">
        <v>221</v>
      </c>
      <c r="O12" s="47">
        <v>345</v>
      </c>
      <c r="P12" s="6"/>
      <c r="Q12" s="28" t="s">
        <v>32</v>
      </c>
    </row>
    <row r="13" spans="1:17" ht="15" customHeight="1" x14ac:dyDescent="0.25">
      <c r="A13" s="6"/>
      <c r="B13" s="101" t="s">
        <v>204</v>
      </c>
      <c r="C13" s="36"/>
      <c r="D13" s="46"/>
      <c r="E13" s="102">
        <f>+E14+E15+E16</f>
        <v>1262</v>
      </c>
      <c r="F13" s="103">
        <f>+F14+F15+F16</f>
        <v>1508</v>
      </c>
      <c r="G13" s="103">
        <f>+G14+G15+G16</f>
        <v>1427</v>
      </c>
      <c r="H13" s="103">
        <f>+H14+H15+H16</f>
        <v>1394</v>
      </c>
      <c r="I13" s="103">
        <f>+I14+I15+I16</f>
        <v>1415</v>
      </c>
      <c r="J13" s="47">
        <f t="shared" ref="J13:O13" si="0">SUM(J14:J16)</f>
        <v>1572</v>
      </c>
      <c r="K13" s="47">
        <f t="shared" si="0"/>
        <v>1560</v>
      </c>
      <c r="L13" s="47">
        <f t="shared" si="0"/>
        <v>372</v>
      </c>
      <c r="M13" s="47">
        <f t="shared" si="0"/>
        <v>565</v>
      </c>
      <c r="N13" s="47">
        <f t="shared" si="0"/>
        <v>1344</v>
      </c>
      <c r="O13" s="47">
        <f t="shared" si="0"/>
        <v>1490</v>
      </c>
      <c r="P13" s="6"/>
      <c r="Q13" s="28" t="s">
        <v>33</v>
      </c>
    </row>
    <row r="14" spans="1:17" ht="15" customHeight="1" x14ac:dyDescent="0.25">
      <c r="A14" s="6"/>
      <c r="B14" s="124" t="s">
        <v>77</v>
      </c>
      <c r="C14" s="104"/>
      <c r="D14" s="105"/>
      <c r="E14" s="106">
        <v>151</v>
      </c>
      <c r="F14" s="107">
        <v>176</v>
      </c>
      <c r="G14" s="107">
        <v>164</v>
      </c>
      <c r="H14" s="107">
        <v>137</v>
      </c>
      <c r="I14" s="107">
        <v>169</v>
      </c>
      <c r="J14" s="108">
        <v>215</v>
      </c>
      <c r="K14" s="108">
        <v>154</v>
      </c>
      <c r="L14" s="108">
        <v>40</v>
      </c>
      <c r="M14" s="108">
        <v>83</v>
      </c>
      <c r="N14" s="108">
        <v>119</v>
      </c>
      <c r="O14" s="108">
        <v>162</v>
      </c>
      <c r="P14" s="6"/>
      <c r="Q14" s="28" t="s">
        <v>34</v>
      </c>
    </row>
    <row r="15" spans="1:17" ht="15" customHeight="1" x14ac:dyDescent="0.25">
      <c r="A15" s="6"/>
      <c r="B15" s="124" t="s">
        <v>78</v>
      </c>
      <c r="C15" s="104"/>
      <c r="D15" s="105"/>
      <c r="E15" s="106">
        <v>849</v>
      </c>
      <c r="F15" s="107">
        <v>1021</v>
      </c>
      <c r="G15" s="107">
        <v>945</v>
      </c>
      <c r="H15" s="107">
        <v>942</v>
      </c>
      <c r="I15" s="107">
        <v>965</v>
      </c>
      <c r="J15" s="108">
        <v>978</v>
      </c>
      <c r="K15" s="108">
        <v>1090</v>
      </c>
      <c r="L15" s="108">
        <v>282</v>
      </c>
      <c r="M15" s="108">
        <v>390</v>
      </c>
      <c r="N15" s="108">
        <v>993</v>
      </c>
      <c r="O15" s="108">
        <v>1071</v>
      </c>
      <c r="P15" s="6"/>
      <c r="Q15" s="28" t="s">
        <v>35</v>
      </c>
    </row>
    <row r="16" spans="1:17" ht="15" customHeight="1" x14ac:dyDescent="0.25">
      <c r="A16" s="6"/>
      <c r="B16" s="124" t="s">
        <v>79</v>
      </c>
      <c r="C16" s="104"/>
      <c r="D16" s="105"/>
      <c r="E16" s="106">
        <v>262</v>
      </c>
      <c r="F16" s="107">
        <v>311</v>
      </c>
      <c r="G16" s="107">
        <v>318</v>
      </c>
      <c r="H16" s="107">
        <v>315</v>
      </c>
      <c r="I16" s="107">
        <v>281</v>
      </c>
      <c r="J16" s="108">
        <v>379</v>
      </c>
      <c r="K16" s="108">
        <v>316</v>
      </c>
      <c r="L16" s="108">
        <v>50</v>
      </c>
      <c r="M16" s="108">
        <v>92</v>
      </c>
      <c r="N16" s="108">
        <v>232</v>
      </c>
      <c r="O16" s="108">
        <v>257</v>
      </c>
      <c r="P16" s="6"/>
      <c r="Q16" s="28" t="s">
        <v>36</v>
      </c>
    </row>
    <row r="17" spans="1:256" ht="15" customHeight="1" x14ac:dyDescent="0.25">
      <c r="A17" s="6"/>
      <c r="B17" s="101" t="s">
        <v>80</v>
      </c>
      <c r="C17" s="36"/>
      <c r="D17" s="46"/>
      <c r="E17" s="102">
        <v>225</v>
      </c>
      <c r="F17" s="102">
        <v>356</v>
      </c>
      <c r="G17" s="102">
        <v>484</v>
      </c>
      <c r="H17" s="102">
        <v>431</v>
      </c>
      <c r="I17" s="102">
        <v>487</v>
      </c>
      <c r="J17" s="47">
        <v>566</v>
      </c>
      <c r="K17" s="47">
        <v>789</v>
      </c>
      <c r="L17" s="47">
        <v>161</v>
      </c>
      <c r="M17" s="47">
        <v>482</v>
      </c>
      <c r="N17" s="47">
        <v>813</v>
      </c>
      <c r="O17" s="47">
        <v>747</v>
      </c>
      <c r="P17" s="6"/>
      <c r="Q17" s="28" t="s">
        <v>37</v>
      </c>
    </row>
    <row r="18" spans="1:256" ht="15" customHeight="1" x14ac:dyDescent="0.25">
      <c r="A18" s="6"/>
      <c r="B18" s="101" t="s">
        <v>81</v>
      </c>
      <c r="C18" s="36"/>
      <c r="D18" s="46"/>
      <c r="E18" s="102">
        <v>164</v>
      </c>
      <c r="F18" s="103">
        <v>182</v>
      </c>
      <c r="G18" s="103">
        <v>167</v>
      </c>
      <c r="H18" s="103">
        <v>132</v>
      </c>
      <c r="I18" s="103">
        <v>186</v>
      </c>
      <c r="J18" s="47">
        <v>194</v>
      </c>
      <c r="K18" s="47">
        <v>201</v>
      </c>
      <c r="L18" s="47">
        <v>96</v>
      </c>
      <c r="M18" s="47">
        <v>57</v>
      </c>
      <c r="N18" s="47">
        <v>86</v>
      </c>
      <c r="O18" s="47">
        <v>98</v>
      </c>
      <c r="P18" s="6"/>
    </row>
    <row r="19" spans="1:256" ht="15" customHeight="1" x14ac:dyDescent="0.25">
      <c r="A19" s="6"/>
      <c r="B19" s="101" t="s">
        <v>205</v>
      </c>
      <c r="C19" s="36"/>
      <c r="D19" s="46"/>
      <c r="E19" s="103">
        <f>+E20+E21</f>
        <v>471</v>
      </c>
      <c r="F19" s="103">
        <f>+F20+F21</f>
        <v>557</v>
      </c>
      <c r="G19" s="103">
        <f>+G20+G21</f>
        <v>688</v>
      </c>
      <c r="H19" s="103">
        <f>+H20+H21</f>
        <v>560</v>
      </c>
      <c r="I19" s="103">
        <f>+I20+I21</f>
        <v>506</v>
      </c>
      <c r="J19" s="47">
        <f t="shared" ref="J19:O19" si="1">SUM(J20:J21)</f>
        <v>558</v>
      </c>
      <c r="K19" s="47">
        <f t="shared" si="1"/>
        <v>423</v>
      </c>
      <c r="L19" s="47">
        <f t="shared" si="1"/>
        <v>77</v>
      </c>
      <c r="M19" s="47">
        <f t="shared" si="1"/>
        <v>223</v>
      </c>
      <c r="N19" s="47">
        <f t="shared" si="1"/>
        <v>333</v>
      </c>
      <c r="O19" s="47">
        <f t="shared" si="1"/>
        <v>463</v>
      </c>
      <c r="P19" s="6"/>
    </row>
    <row r="20" spans="1:256" ht="15" customHeight="1" x14ac:dyDescent="0.25">
      <c r="A20" s="6"/>
      <c r="B20" s="125" t="s">
        <v>82</v>
      </c>
      <c r="C20" s="109"/>
      <c r="D20" s="110"/>
      <c r="E20" s="111">
        <v>64</v>
      </c>
      <c r="F20" s="112">
        <v>83</v>
      </c>
      <c r="G20" s="112">
        <v>114</v>
      </c>
      <c r="H20" s="111">
        <v>108</v>
      </c>
      <c r="I20" s="111">
        <v>116</v>
      </c>
      <c r="J20" s="113">
        <v>114</v>
      </c>
      <c r="K20" s="113">
        <v>86</v>
      </c>
      <c r="L20" s="113">
        <v>0</v>
      </c>
      <c r="M20" s="113">
        <v>62</v>
      </c>
      <c r="N20" s="113">
        <v>110</v>
      </c>
      <c r="O20" s="113">
        <v>105</v>
      </c>
      <c r="P20" s="6"/>
      <c r="Q20" s="28" t="s">
        <v>38</v>
      </c>
    </row>
    <row r="21" spans="1:256" ht="15" customHeight="1" x14ac:dyDescent="0.25">
      <c r="A21" s="6"/>
      <c r="B21" s="125" t="s">
        <v>83</v>
      </c>
      <c r="C21" s="109"/>
      <c r="D21" s="110"/>
      <c r="E21" s="111">
        <v>407</v>
      </c>
      <c r="F21" s="112">
        <v>474</v>
      </c>
      <c r="G21" s="112">
        <v>574</v>
      </c>
      <c r="H21" s="112">
        <v>452</v>
      </c>
      <c r="I21" s="112">
        <v>390</v>
      </c>
      <c r="J21" s="113">
        <v>444</v>
      </c>
      <c r="K21" s="113">
        <v>337</v>
      </c>
      <c r="L21" s="113">
        <v>77</v>
      </c>
      <c r="M21" s="113">
        <v>161</v>
      </c>
      <c r="N21" s="113">
        <v>223</v>
      </c>
      <c r="O21" s="113">
        <v>358</v>
      </c>
      <c r="P21" s="6"/>
      <c r="Q21" s="28" t="s">
        <v>39</v>
      </c>
    </row>
    <row r="22" spans="1:256" ht="15" thickBot="1" x14ac:dyDescent="0.3">
      <c r="A22" s="6"/>
      <c r="B22" s="39" t="s">
        <v>9</v>
      </c>
      <c r="C22" s="39"/>
      <c r="D22" s="40"/>
      <c r="E22" s="40">
        <f>SUM(E12:E13,E17:E19)</f>
        <v>2506</v>
      </c>
      <c r="F22" s="40">
        <f t="shared" ref="F22:M22" si="2">SUM(F12:F13,F17:F19)</f>
        <v>2973</v>
      </c>
      <c r="G22" s="40">
        <f t="shared" si="2"/>
        <v>3145</v>
      </c>
      <c r="H22" s="40">
        <f t="shared" si="2"/>
        <v>2859</v>
      </c>
      <c r="I22" s="40">
        <f t="shared" si="2"/>
        <v>2972</v>
      </c>
      <c r="J22" s="40">
        <f t="shared" si="2"/>
        <v>3332</v>
      </c>
      <c r="K22" s="40">
        <f t="shared" si="2"/>
        <v>3322</v>
      </c>
      <c r="L22" s="40">
        <f t="shared" si="2"/>
        <v>781</v>
      </c>
      <c r="M22" s="40">
        <f t="shared" si="2"/>
        <v>1391</v>
      </c>
      <c r="N22" s="40">
        <f>SUM(N12:N13,N17:N19)</f>
        <v>2797</v>
      </c>
      <c r="O22" s="40">
        <f>SUM(O12:O13,O17:O19)</f>
        <v>3143</v>
      </c>
      <c r="P22" s="6"/>
    </row>
    <row r="23" spans="1:256" s="116" customFormat="1" ht="12.2" customHeight="1" x14ac:dyDescent="0.25">
      <c r="A23" s="114"/>
      <c r="B23" s="117" t="s">
        <v>85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115"/>
      <c r="O23" s="115"/>
      <c r="P23" s="115"/>
      <c r="Q23" s="28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2" customHeight="1" x14ac:dyDescent="0.2">
      <c r="A24" s="6"/>
      <c r="B24" s="26" t="s">
        <v>131</v>
      </c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6"/>
    </row>
    <row r="25" spans="1:256" ht="20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43"/>
      <c r="O25" s="6"/>
      <c r="P25" s="6"/>
    </row>
    <row r="26" spans="1:256" x14ac:dyDescent="0.25">
      <c r="A26" s="6"/>
      <c r="B26" s="13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43"/>
      <c r="O26" s="6"/>
      <c r="P26" s="6"/>
    </row>
    <row r="27" spans="1:256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43"/>
      <c r="O27" s="6"/>
      <c r="P27" s="6"/>
    </row>
    <row r="28" spans="1:256" x14ac:dyDescent="0.25">
      <c r="A28" s="6"/>
      <c r="B28" s="13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43"/>
      <c r="O28" s="6"/>
      <c r="P28" s="6"/>
    </row>
    <row r="29" spans="1:256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3"/>
      <c r="O29" s="6"/>
      <c r="P29" s="6"/>
    </row>
    <row r="30" spans="1:256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43"/>
      <c r="O30" s="6"/>
      <c r="P30" s="45"/>
    </row>
    <row r="31" spans="1:256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43"/>
      <c r="O31" s="6"/>
      <c r="P31" s="6"/>
    </row>
    <row r="32" spans="1:256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43"/>
      <c r="O32" s="6"/>
      <c r="P32" s="6"/>
    </row>
    <row r="33" spans="1:16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43"/>
      <c r="O33" s="6"/>
      <c r="P33" s="6"/>
    </row>
    <row r="34" spans="1:16" s="28" customForma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43"/>
      <c r="O34" s="6"/>
      <c r="P34" s="6"/>
    </row>
    <row r="35" spans="1:16" s="28" customForma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43"/>
      <c r="O35" s="6"/>
      <c r="P35" s="6"/>
    </row>
    <row r="36" spans="1:16" s="28" customForma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3"/>
      <c r="O36" s="6"/>
      <c r="P36" s="6"/>
    </row>
    <row r="37" spans="1:16" s="28" customForma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3"/>
      <c r="O37" s="6"/>
      <c r="P37" s="6"/>
    </row>
    <row r="38" spans="1:16" s="28" customForma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43"/>
      <c r="O38" s="6"/>
      <c r="P38" s="6"/>
    </row>
    <row r="39" spans="1:16" s="28" customForma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43"/>
      <c r="O39" s="6"/>
      <c r="P39" s="6"/>
    </row>
    <row r="40" spans="1:16" s="28" customFormat="1" ht="6.7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43"/>
      <c r="O40" s="6"/>
      <c r="P40" s="6"/>
    </row>
    <row r="41" spans="1:16" s="28" customFormat="1" ht="12.7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</row>
    <row r="43" spans="1:16" s="28" customFormat="1" ht="6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</row>
    <row r="45" spans="1:16" s="28" customFormat="1" ht="24.7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</row>
  </sheetData>
  <mergeCells count="2">
    <mergeCell ref="B9:O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O13 J13:N1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1"/>
  <sheetViews>
    <sheetView zoomScaleNormal="100" workbookViewId="0"/>
  </sheetViews>
  <sheetFormatPr baseColWidth="10" defaultColWidth="8.7109375" defaultRowHeight="15" x14ac:dyDescent="0.25"/>
  <cols>
    <col min="1" max="1" width="5.42578125" style="4" customWidth="1"/>
    <col min="2" max="2" width="2.5703125" style="4" customWidth="1"/>
    <col min="3" max="3" width="7.85546875" style="4" customWidth="1"/>
    <col min="4" max="4" width="9.42578125" style="4" customWidth="1"/>
    <col min="5" max="5" width="8.5703125" style="4" customWidth="1"/>
    <col min="6" max="6" width="5.42578125" style="4" customWidth="1"/>
    <col min="7" max="7" width="8.5703125" style="4" customWidth="1"/>
    <col min="8" max="10" width="8.7109375" style="4"/>
    <col min="11" max="11" width="13.42578125" style="4" customWidth="1"/>
    <col min="12" max="12" width="7.28515625" style="4" customWidth="1"/>
    <col min="13" max="13" width="5.28515625" style="4" customWidth="1"/>
    <col min="14" max="16384" width="8.7109375" style="4"/>
  </cols>
  <sheetData>
    <row r="1" spans="1:13" s="7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s="7" customFormat="1" ht="21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s="7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s="7" customFormat="1" ht="15.75" customHeigh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s="7" customFormat="1" ht="14.2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s="7" customFormat="1" ht="14.2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s="7" customFormat="1" ht="14.25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s="7" customFormat="1" ht="14.25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s="7" customFormat="1" ht="14.25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s="10" customFormat="1" ht="18.75" x14ac:dyDescent="0.25">
      <c r="A10" s="8"/>
      <c r="B10" s="9" t="s">
        <v>0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13" s="7" customFormat="1" ht="22.5" customHeight="1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7" customFormat="1" ht="14.25" x14ac:dyDescent="0.25">
      <c r="A12" s="6"/>
      <c r="B12" s="6"/>
      <c r="C12" s="140" t="s">
        <v>4</v>
      </c>
      <c r="D12" s="140"/>
      <c r="E12" s="140"/>
      <c r="F12" s="140"/>
      <c r="G12" s="140"/>
      <c r="H12" s="140"/>
      <c r="I12" s="140"/>
      <c r="J12" s="140"/>
      <c r="K12" s="140"/>
      <c r="L12" s="140"/>
      <c r="M12" s="6"/>
    </row>
    <row r="13" spans="1:13" s="7" customFormat="1" ht="14.25" x14ac:dyDescent="0.25">
      <c r="A13" s="6"/>
      <c r="B13" s="6"/>
      <c r="C13" s="11" t="s">
        <v>5</v>
      </c>
      <c r="D13" s="12"/>
      <c r="E13" s="12"/>
      <c r="F13" s="12"/>
      <c r="G13" s="12"/>
      <c r="H13" s="12"/>
      <c r="I13" s="12"/>
      <c r="J13" s="12"/>
      <c r="K13" s="12"/>
      <c r="L13" s="12"/>
      <c r="M13" s="6"/>
    </row>
    <row r="14" spans="1:13" s="7" customFormat="1" ht="14.25" x14ac:dyDescent="0.25">
      <c r="A14" s="6"/>
      <c r="B14" s="6"/>
      <c r="C14" s="141" t="s">
        <v>132</v>
      </c>
      <c r="D14" s="142"/>
      <c r="E14" s="142"/>
      <c r="F14" s="142"/>
      <c r="G14" s="142"/>
      <c r="H14" s="142"/>
      <c r="I14" s="142"/>
      <c r="J14" s="142"/>
      <c r="K14" s="142"/>
      <c r="L14" s="142"/>
      <c r="M14" s="6"/>
    </row>
    <row r="15" spans="1:13" x14ac:dyDescent="0.25">
      <c r="A15" s="3"/>
      <c r="B15" s="3"/>
      <c r="C15" s="3"/>
      <c r="D15" s="3"/>
      <c r="E15" s="3"/>
      <c r="F15" s="3"/>
      <c r="G15" s="3"/>
      <c r="H15" s="5"/>
      <c r="I15" s="3"/>
      <c r="J15" s="3"/>
      <c r="K15" s="3"/>
      <c r="L15" s="3"/>
      <c r="M15" s="3"/>
    </row>
    <row r="16" spans="1:13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s="7" customFormat="1" ht="14.25" x14ac:dyDescent="0.25">
      <c r="A17" s="6"/>
      <c r="B17" s="6"/>
      <c r="C17" s="14" t="s">
        <v>1</v>
      </c>
      <c r="D17" s="15"/>
      <c r="E17" s="15"/>
      <c r="F17" s="15"/>
      <c r="G17" s="15"/>
      <c r="H17" s="15"/>
      <c r="I17" s="15"/>
      <c r="J17" s="15"/>
      <c r="K17" s="15"/>
      <c r="L17" s="6"/>
      <c r="M17" s="6"/>
    </row>
    <row r="18" spans="1:13" s="7" customFormat="1" ht="14.25" x14ac:dyDescent="0.25">
      <c r="A18" s="6"/>
      <c r="B18" s="6"/>
      <c r="C18" s="15"/>
      <c r="D18" s="15"/>
      <c r="E18" s="15"/>
      <c r="F18" s="15"/>
      <c r="G18" s="15"/>
      <c r="H18" s="15"/>
      <c r="I18" s="15"/>
      <c r="J18" s="15"/>
      <c r="K18" s="15"/>
      <c r="L18" s="6"/>
      <c r="M18" s="6"/>
    </row>
    <row r="19" spans="1:13" s="7" customFormat="1" ht="14.25" x14ac:dyDescent="0.25">
      <c r="A19" s="6"/>
      <c r="B19" s="6"/>
      <c r="C19" s="15" t="s">
        <v>133</v>
      </c>
      <c r="D19" s="15"/>
      <c r="E19" s="15"/>
      <c r="F19" s="15"/>
      <c r="G19" s="15"/>
      <c r="H19" s="15"/>
      <c r="I19" s="15"/>
      <c r="J19" s="15"/>
      <c r="K19" s="15"/>
      <c r="L19" s="16" t="s">
        <v>3</v>
      </c>
      <c r="M19" s="6"/>
    </row>
    <row r="20" spans="1:13" s="7" customFormat="1" ht="14.25" x14ac:dyDescent="0.25">
      <c r="A20" s="6"/>
      <c r="B20" s="6"/>
      <c r="C20" s="15" t="s">
        <v>148</v>
      </c>
      <c r="D20" s="17"/>
      <c r="E20" s="17"/>
      <c r="F20" s="17"/>
      <c r="G20" s="17"/>
      <c r="H20" s="17"/>
      <c r="I20" s="17"/>
      <c r="J20" s="17"/>
      <c r="K20" s="17"/>
      <c r="L20" s="16" t="s">
        <v>6</v>
      </c>
      <c r="M20" s="6"/>
    </row>
    <row r="21" spans="1:13" s="7" customFormat="1" ht="14.25" x14ac:dyDescent="0.25">
      <c r="A21" s="6"/>
      <c r="B21" s="6"/>
      <c r="C21" s="15" t="s">
        <v>134</v>
      </c>
      <c r="D21" s="17"/>
      <c r="E21" s="17"/>
      <c r="F21" s="17"/>
      <c r="G21" s="17"/>
      <c r="H21" s="17"/>
      <c r="I21" s="17"/>
      <c r="J21" s="17"/>
      <c r="K21" s="17"/>
      <c r="L21" s="16" t="s">
        <v>7</v>
      </c>
      <c r="M21" s="6"/>
    </row>
    <row r="22" spans="1:13" s="7" customFormat="1" ht="14.25" x14ac:dyDescent="0.25">
      <c r="A22" s="6"/>
      <c r="B22" s="6"/>
      <c r="C22" s="15" t="s">
        <v>135</v>
      </c>
      <c r="D22" s="17"/>
      <c r="E22" s="17"/>
      <c r="F22" s="17"/>
      <c r="G22" s="17"/>
      <c r="H22" s="17"/>
      <c r="I22" s="17"/>
      <c r="J22" s="17"/>
      <c r="K22" s="17"/>
      <c r="L22" s="16" t="s">
        <v>20</v>
      </c>
      <c r="M22" s="6"/>
    </row>
    <row r="23" spans="1:13" s="7" customFormat="1" ht="14.25" x14ac:dyDescent="0.25">
      <c r="A23" s="6"/>
      <c r="B23" s="6"/>
      <c r="C23" s="15" t="s">
        <v>136</v>
      </c>
      <c r="D23" s="17"/>
      <c r="E23" s="17"/>
      <c r="F23" s="17"/>
      <c r="G23" s="17"/>
      <c r="H23" s="17"/>
      <c r="I23" s="17"/>
      <c r="J23" s="17"/>
      <c r="K23" s="17"/>
      <c r="L23" s="16" t="s">
        <v>42</v>
      </c>
      <c r="M23" s="6"/>
    </row>
    <row r="24" spans="1:13" s="7" customFormat="1" ht="31.5" customHeight="1" x14ac:dyDescent="0.25">
      <c r="A24" s="6"/>
      <c r="B24" s="6"/>
      <c r="C24" s="143" t="s">
        <v>149</v>
      </c>
      <c r="D24" s="143"/>
      <c r="E24" s="143"/>
      <c r="F24" s="143"/>
      <c r="G24" s="143"/>
      <c r="H24" s="143"/>
      <c r="I24" s="143"/>
      <c r="J24" s="143"/>
      <c r="K24" s="143"/>
      <c r="L24" s="16" t="s">
        <v>46</v>
      </c>
      <c r="M24" s="6"/>
    </row>
    <row r="25" spans="1:13" s="7" customFormat="1" ht="14.25" x14ac:dyDescent="0.25">
      <c r="A25" s="6"/>
      <c r="B25" s="6"/>
      <c r="C25" s="15" t="s">
        <v>137</v>
      </c>
      <c r="D25" s="17"/>
      <c r="E25" s="17"/>
      <c r="F25" s="17"/>
      <c r="G25" s="17"/>
      <c r="H25" s="17"/>
      <c r="I25" s="17"/>
      <c r="J25" s="17"/>
      <c r="K25" s="17"/>
      <c r="L25" s="16" t="s">
        <v>47</v>
      </c>
      <c r="M25" s="6"/>
    </row>
    <row r="26" spans="1:13" s="7" customFormat="1" ht="14.25" x14ac:dyDescent="0.25">
      <c r="A26" s="6"/>
      <c r="B26" s="6"/>
      <c r="C26" s="15" t="s">
        <v>138</v>
      </c>
      <c r="D26" s="17"/>
      <c r="E26" s="17"/>
      <c r="F26" s="17"/>
      <c r="G26" s="17"/>
      <c r="H26" s="17"/>
      <c r="I26" s="17"/>
      <c r="J26" s="17"/>
      <c r="K26" s="17"/>
      <c r="L26" s="16" t="s">
        <v>48</v>
      </c>
      <c r="M26" s="6"/>
    </row>
    <row r="27" spans="1:13" s="7" customFormat="1" ht="14.25" x14ac:dyDescent="0.25">
      <c r="A27" s="6"/>
      <c r="B27" s="6"/>
      <c r="C27" s="15" t="s">
        <v>150</v>
      </c>
      <c r="D27" s="17"/>
      <c r="E27" s="17"/>
      <c r="F27" s="17"/>
      <c r="G27" s="17"/>
      <c r="H27" s="17"/>
      <c r="I27" s="17"/>
      <c r="J27" s="17"/>
      <c r="K27" s="17"/>
      <c r="L27" s="16" t="s">
        <v>55</v>
      </c>
      <c r="M27" s="6"/>
    </row>
    <row r="28" spans="1:13" s="7" customFormat="1" ht="14.25" x14ac:dyDescent="0.25">
      <c r="A28" s="6"/>
      <c r="B28" s="6"/>
      <c r="C28" s="15" t="s">
        <v>139</v>
      </c>
      <c r="D28" s="17"/>
      <c r="E28" s="17"/>
      <c r="F28" s="17"/>
      <c r="G28" s="17"/>
      <c r="H28" s="17"/>
      <c r="I28" s="17"/>
      <c r="J28" s="17"/>
      <c r="K28" s="17"/>
      <c r="L28" s="16" t="s">
        <v>72</v>
      </c>
      <c r="M28" s="6"/>
    </row>
    <row r="29" spans="1:13" s="7" customFormat="1" ht="14.25" x14ac:dyDescent="0.25">
      <c r="A29" s="6"/>
      <c r="B29" s="6"/>
      <c r="C29" s="15" t="s">
        <v>140</v>
      </c>
      <c r="D29" s="17"/>
      <c r="E29" s="17"/>
      <c r="F29" s="17"/>
      <c r="G29" s="17"/>
      <c r="H29" s="17"/>
      <c r="I29" s="17"/>
      <c r="J29" s="17"/>
      <c r="K29" s="17"/>
      <c r="L29" s="16" t="s">
        <v>73</v>
      </c>
      <c r="M29" s="6"/>
    </row>
    <row r="30" spans="1:13" s="7" customFormat="1" ht="14.25" x14ac:dyDescent="0.25">
      <c r="A30" s="6"/>
      <c r="B30" s="6"/>
      <c r="C30" s="15" t="s">
        <v>141</v>
      </c>
      <c r="D30" s="17"/>
      <c r="E30" s="17"/>
      <c r="F30" s="17"/>
      <c r="G30" s="17"/>
      <c r="H30" s="17"/>
      <c r="I30" s="17"/>
      <c r="J30" s="17"/>
      <c r="K30" s="17"/>
      <c r="L30" s="16" t="s">
        <v>74</v>
      </c>
      <c r="M30" s="6"/>
    </row>
    <row r="31" spans="1:13" s="7" customFormat="1" ht="14.25" x14ac:dyDescent="0.25">
      <c r="A31" s="6"/>
      <c r="B31" s="6"/>
      <c r="C31" s="15" t="s">
        <v>142</v>
      </c>
      <c r="D31" s="17"/>
      <c r="E31" s="17"/>
      <c r="F31" s="17"/>
      <c r="G31" s="17"/>
      <c r="H31" s="17"/>
      <c r="I31" s="17"/>
      <c r="J31" s="17"/>
      <c r="K31" s="17"/>
      <c r="L31" s="16" t="s">
        <v>75</v>
      </c>
      <c r="M31" s="6"/>
    </row>
    <row r="32" spans="1:13" s="7" customFormat="1" ht="14.25" x14ac:dyDescent="0.25">
      <c r="A32" s="6"/>
      <c r="B32" s="6"/>
      <c r="C32" s="15" t="s">
        <v>143</v>
      </c>
      <c r="D32" s="17"/>
      <c r="E32" s="17"/>
      <c r="F32" s="17"/>
      <c r="G32" s="17"/>
      <c r="H32" s="17"/>
      <c r="I32" s="17"/>
      <c r="J32" s="17"/>
      <c r="K32" s="17"/>
      <c r="L32" s="16" t="s">
        <v>84</v>
      </c>
      <c r="M32" s="6"/>
    </row>
    <row r="33" spans="1:13" s="7" customFormat="1" x14ac:dyDescent="0.25">
      <c r="A33" s="6"/>
      <c r="B33" s="6"/>
      <c r="C33" s="143" t="s">
        <v>151</v>
      </c>
      <c r="D33" s="143"/>
      <c r="E33" s="143"/>
      <c r="F33" s="143"/>
      <c r="G33" s="143"/>
      <c r="H33" s="143"/>
      <c r="I33" s="143"/>
      <c r="J33" s="143"/>
      <c r="K33" s="143"/>
      <c r="L33" s="118" t="s">
        <v>86</v>
      </c>
      <c r="M33" s="6"/>
    </row>
    <row r="34" spans="1:13" s="7" customFormat="1" ht="31.5" customHeight="1" x14ac:dyDescent="0.25">
      <c r="A34" s="6"/>
      <c r="B34" s="6"/>
      <c r="C34" s="143" t="s">
        <v>152</v>
      </c>
      <c r="D34" s="143"/>
      <c r="E34" s="143"/>
      <c r="F34" s="143"/>
      <c r="G34" s="143"/>
      <c r="H34" s="143"/>
      <c r="I34" s="143"/>
      <c r="J34" s="143"/>
      <c r="K34" s="143"/>
      <c r="L34" s="16" t="s">
        <v>94</v>
      </c>
      <c r="M34" s="6"/>
    </row>
    <row r="35" spans="1:13" s="7" customFormat="1" x14ac:dyDescent="0.25">
      <c r="A35" s="6"/>
      <c r="B35" s="6"/>
      <c r="C35" s="15" t="s">
        <v>144</v>
      </c>
      <c r="D35" s="17"/>
      <c r="E35" s="17"/>
      <c r="F35" s="17"/>
      <c r="G35" s="17"/>
      <c r="H35" s="17"/>
      <c r="I35" s="17"/>
      <c r="J35" s="17"/>
      <c r="K35" s="17"/>
      <c r="L35" s="118" t="s">
        <v>95</v>
      </c>
      <c r="M35" s="6"/>
    </row>
    <row r="36" spans="1:13" s="7" customFormat="1" x14ac:dyDescent="0.25">
      <c r="A36" s="6"/>
      <c r="B36" s="6"/>
      <c r="C36" s="15" t="s">
        <v>145</v>
      </c>
      <c r="D36" s="17"/>
      <c r="E36" s="17"/>
      <c r="F36" s="17"/>
      <c r="G36" s="17"/>
      <c r="H36" s="17"/>
      <c r="I36" s="17"/>
      <c r="J36" s="17"/>
      <c r="K36" s="17"/>
      <c r="L36" s="118" t="s">
        <v>96</v>
      </c>
      <c r="M36" s="6"/>
    </row>
    <row r="37" spans="1:13" s="7" customFormat="1" x14ac:dyDescent="0.25">
      <c r="A37" s="6"/>
      <c r="B37" s="6"/>
      <c r="C37" s="15" t="s">
        <v>153</v>
      </c>
      <c r="D37" s="17"/>
      <c r="E37" s="17"/>
      <c r="F37" s="17"/>
      <c r="G37" s="17"/>
      <c r="H37" s="17"/>
      <c r="I37" s="17"/>
      <c r="J37" s="17"/>
      <c r="K37" s="17"/>
      <c r="L37" s="118" t="s">
        <v>110</v>
      </c>
      <c r="M37" s="6"/>
    </row>
    <row r="38" spans="1:13" s="7" customFormat="1" x14ac:dyDescent="0.25">
      <c r="A38" s="6"/>
      <c r="B38" s="6"/>
      <c r="C38" s="15" t="s">
        <v>146</v>
      </c>
      <c r="D38" s="17"/>
      <c r="E38" s="17"/>
      <c r="F38" s="17"/>
      <c r="G38" s="17"/>
      <c r="H38" s="17"/>
      <c r="I38" s="17"/>
      <c r="J38" s="17"/>
      <c r="K38" s="17"/>
      <c r="L38" s="118" t="s">
        <v>111</v>
      </c>
      <c r="M38" s="6"/>
    </row>
    <row r="39" spans="1:13" s="7" customFormat="1" x14ac:dyDescent="0.25">
      <c r="A39" s="6"/>
      <c r="B39" s="6"/>
      <c r="C39" s="15" t="s">
        <v>147</v>
      </c>
      <c r="D39" s="17"/>
      <c r="E39" s="17"/>
      <c r="F39" s="17"/>
      <c r="G39" s="17"/>
      <c r="H39" s="17"/>
      <c r="I39" s="17"/>
      <c r="J39" s="17"/>
      <c r="K39" s="17"/>
      <c r="L39" s="118" t="s">
        <v>112</v>
      </c>
      <c r="M39" s="6"/>
    </row>
    <row r="40" spans="1:13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ht="16.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</row>
    <row r="48" spans="1:13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1:13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1:13" ht="15" customHeight="1" x14ac:dyDescent="0.25">
      <c r="A50" s="3"/>
      <c r="B50" s="3"/>
      <c r="C50" s="3"/>
      <c r="D50" s="3"/>
      <c r="E50" s="3"/>
      <c r="F50" s="3"/>
      <c r="G50" s="3"/>
      <c r="H50" s="139"/>
      <c r="I50" s="139"/>
      <c r="J50" s="139"/>
      <c r="K50" s="139"/>
      <c r="L50" s="139"/>
      <c r="M50" s="3"/>
    </row>
    <row r="51" spans="1:13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</row>
  </sheetData>
  <mergeCells count="6">
    <mergeCell ref="H50:L50"/>
    <mergeCell ref="C12:L12"/>
    <mergeCell ref="C14:L14"/>
    <mergeCell ref="C24:K24"/>
    <mergeCell ref="C33:K33"/>
    <mergeCell ref="C34:K34"/>
  </mergeCells>
  <hyperlinks>
    <hyperlink ref="L39" location="'P24'!Área_de_impresión" display="Pág. 24" xr:uid="{00000000-0004-0000-0100-000000000000}"/>
    <hyperlink ref="L19" location="'P4'!A1" display="Pág. 4" xr:uid="{00000000-0004-0000-0100-000001000000}"/>
    <hyperlink ref="L20" location="'P5'!A1" display="Pág. 5" xr:uid="{00000000-0004-0000-0100-000002000000}"/>
    <hyperlink ref="L21" location="'P6'!A1" display="Pág. 6" xr:uid="{00000000-0004-0000-0100-000003000000}"/>
    <hyperlink ref="L22" location="'P7'!A1" display="Pág. 7" xr:uid="{00000000-0004-0000-0100-000004000000}"/>
    <hyperlink ref="L23" location="'P8'!A1" display="Pág. 8" xr:uid="{00000000-0004-0000-0100-000005000000}"/>
    <hyperlink ref="L24" location="'P9'!A1" display="Pág. 9" xr:uid="{00000000-0004-0000-0100-000006000000}"/>
    <hyperlink ref="L25" location="'P10'!A1" display="Pág. 10" xr:uid="{00000000-0004-0000-0100-000007000000}"/>
    <hyperlink ref="L26" location="'P11'!A1" display="Pág. 11" xr:uid="{00000000-0004-0000-0100-000008000000}"/>
    <hyperlink ref="L27" location="'P12'!A1" display="Pág. 12" xr:uid="{00000000-0004-0000-0100-000009000000}"/>
    <hyperlink ref="L28" location="'P13'!A1" display="Pág. 13" xr:uid="{00000000-0004-0000-0100-00000A000000}"/>
    <hyperlink ref="L29" location="'P14'!A1" display="Pág. 14" xr:uid="{00000000-0004-0000-0100-00000B000000}"/>
    <hyperlink ref="L30" location="'P15'!A1" display="Pág. 15" xr:uid="{00000000-0004-0000-0100-00000C000000}"/>
    <hyperlink ref="L31" location="'P16'!A1" display="Pág. 16" xr:uid="{00000000-0004-0000-0100-00000D000000}"/>
    <hyperlink ref="L32" location="'P17'!A1" display="Pág. 17" xr:uid="{00000000-0004-0000-0100-00000E000000}"/>
    <hyperlink ref="L35" location="'P20'!Área_de_impresión" display="Pág. 20" xr:uid="{00000000-0004-0000-0100-00000F000000}"/>
    <hyperlink ref="L36" location="'P21'!Área_de_impresión" display="Pág. 21" xr:uid="{00000000-0004-0000-0100-000010000000}"/>
    <hyperlink ref="L37" location="'P22'!Área_de_impresión" display="Pág. 22" xr:uid="{00000000-0004-0000-0100-000011000000}"/>
    <hyperlink ref="L38" location="'P23'!Área_de_impresión" display="Pág. 23" xr:uid="{00000000-0004-0000-0100-000012000000}"/>
    <hyperlink ref="L33" location="'P18'!A1" display="Pág. 18" xr:uid="{00000000-0004-0000-0100-000013000000}"/>
    <hyperlink ref="L34" location="'P19'!A1" display="Pág. 19" xr:uid="{00000000-0004-0000-0100-000014000000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94"/>
  <sheetViews>
    <sheetView workbookViewId="0"/>
  </sheetViews>
  <sheetFormatPr baseColWidth="10" defaultColWidth="8.7109375" defaultRowHeight="14.25" x14ac:dyDescent="0.25"/>
  <cols>
    <col min="1" max="1" width="4.140625" style="7" customWidth="1"/>
    <col min="2" max="2" width="8.7109375" style="7"/>
    <col min="3" max="3" width="17" style="7" customWidth="1"/>
    <col min="4" max="4" width="9.28515625" style="7" customWidth="1"/>
    <col min="5" max="5" width="10.7109375" style="7" customWidth="1"/>
    <col min="6" max="6" width="10.85546875" style="7" customWidth="1"/>
    <col min="7" max="7" width="11.140625" style="7" bestFit="1" customWidth="1"/>
    <col min="8" max="8" width="10.28515625" style="7" bestFit="1" customWidth="1"/>
    <col min="9" max="9" width="10.7109375" style="7" bestFit="1" customWidth="1"/>
    <col min="10" max="10" width="10.85546875" style="7" customWidth="1"/>
    <col min="11" max="11" width="11.42578125" style="7" bestFit="1" customWidth="1"/>
    <col min="12" max="12" width="7.28515625" style="7" bestFit="1" customWidth="1"/>
    <col min="13" max="13" width="10.7109375" style="7" bestFit="1" customWidth="1"/>
    <col min="14" max="14" width="9.140625" style="7" bestFit="1" customWidth="1"/>
    <col min="15" max="15" width="2.7109375" style="7" customWidth="1"/>
    <col min="16" max="16" width="10" style="28" bestFit="1" customWidth="1"/>
    <col min="17" max="17" width="8.7109375" style="29"/>
    <col min="18" max="16384" width="8.7109375" style="7"/>
  </cols>
  <sheetData>
    <row r="1" spans="1:16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6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6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6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</row>
    <row r="6" spans="1:16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</row>
    <row r="7" spans="1:16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6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6" ht="18.75" customHeight="1" x14ac:dyDescent="0.25">
      <c r="A9" s="6"/>
      <c r="B9" s="151" t="s">
        <v>206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9"/>
      <c r="O9" s="6"/>
    </row>
    <row r="10" spans="1:16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6"/>
      <c r="O10" s="6"/>
    </row>
    <row r="11" spans="1:16" ht="33.75" customHeight="1" x14ac:dyDescent="0.25">
      <c r="A11" s="6"/>
      <c r="B11" s="21"/>
      <c r="C11" s="21"/>
      <c r="D11" s="80" t="s">
        <v>49</v>
      </c>
      <c r="E11" s="80" t="s">
        <v>87</v>
      </c>
      <c r="F11" s="80" t="s">
        <v>52</v>
      </c>
      <c r="G11" s="80" t="s">
        <v>88</v>
      </c>
      <c r="H11" s="80" t="s">
        <v>89</v>
      </c>
      <c r="I11" s="80" t="s">
        <v>53</v>
      </c>
      <c r="J11" s="80" t="s">
        <v>90</v>
      </c>
      <c r="K11" s="80" t="s">
        <v>91</v>
      </c>
      <c r="L11" s="80" t="s">
        <v>92</v>
      </c>
      <c r="M11" s="80" t="s">
        <v>93</v>
      </c>
      <c r="N11" s="81" t="s">
        <v>9</v>
      </c>
      <c r="O11" s="6"/>
    </row>
    <row r="12" spans="1:16" x14ac:dyDescent="0.25">
      <c r="A12" s="6"/>
      <c r="B12" s="22" t="s">
        <v>118</v>
      </c>
      <c r="C12" s="22"/>
      <c r="D12" s="132">
        <v>135432</v>
      </c>
      <c r="E12" s="133">
        <v>89</v>
      </c>
      <c r="F12" s="133">
        <v>3610</v>
      </c>
      <c r="G12" s="133">
        <v>7808</v>
      </c>
      <c r="H12" s="133">
        <v>0</v>
      </c>
      <c r="I12" s="133">
        <v>4344</v>
      </c>
      <c r="J12" s="133">
        <v>10</v>
      </c>
      <c r="K12" s="133">
        <v>147</v>
      </c>
      <c r="L12" s="133">
        <v>127</v>
      </c>
      <c r="M12" s="133">
        <v>168</v>
      </c>
      <c r="N12" s="23">
        <f>SUM(D12:M12)</f>
        <v>151735</v>
      </c>
      <c r="O12" s="6"/>
      <c r="P12" s="28" t="s">
        <v>32</v>
      </c>
    </row>
    <row r="13" spans="1:16" x14ac:dyDescent="0.25">
      <c r="A13" s="6"/>
      <c r="B13" s="22" t="s">
        <v>10</v>
      </c>
      <c r="C13" s="22"/>
      <c r="D13" s="132">
        <v>157397</v>
      </c>
      <c r="E13" s="133">
        <v>159</v>
      </c>
      <c r="F13" s="133">
        <v>10817</v>
      </c>
      <c r="G13" s="133">
        <v>12487</v>
      </c>
      <c r="H13" s="133">
        <v>451</v>
      </c>
      <c r="I13" s="133">
        <v>773</v>
      </c>
      <c r="J13" s="133">
        <v>0</v>
      </c>
      <c r="K13" s="133">
        <v>2637</v>
      </c>
      <c r="L13" s="133">
        <v>88</v>
      </c>
      <c r="M13" s="133">
        <v>9545</v>
      </c>
      <c r="N13" s="23">
        <f t="shared" ref="N13:N19" si="0">SUM(D13:M13)</f>
        <v>194354</v>
      </c>
      <c r="O13" s="6"/>
      <c r="P13" s="28" t="s">
        <v>33</v>
      </c>
    </row>
    <row r="14" spans="1:16" x14ac:dyDescent="0.25">
      <c r="A14" s="6"/>
      <c r="B14" s="22" t="s">
        <v>11</v>
      </c>
      <c r="C14" s="22"/>
      <c r="D14" s="132">
        <v>197577</v>
      </c>
      <c r="E14" s="133">
        <v>671</v>
      </c>
      <c r="F14" s="133">
        <v>15128</v>
      </c>
      <c r="G14" s="133">
        <v>14269</v>
      </c>
      <c r="H14" s="133">
        <v>2585</v>
      </c>
      <c r="I14" s="133">
        <v>3724</v>
      </c>
      <c r="J14" s="133">
        <v>308</v>
      </c>
      <c r="K14" s="133">
        <v>665</v>
      </c>
      <c r="L14" s="133">
        <v>460</v>
      </c>
      <c r="M14" s="133">
        <v>7404</v>
      </c>
      <c r="N14" s="23">
        <f t="shared" si="0"/>
        <v>242791</v>
      </c>
      <c r="O14" s="6"/>
      <c r="P14" s="28" t="s">
        <v>34</v>
      </c>
    </row>
    <row r="15" spans="1:16" x14ac:dyDescent="0.25">
      <c r="A15" s="6"/>
      <c r="B15" s="22" t="s">
        <v>12</v>
      </c>
      <c r="C15" s="22"/>
      <c r="D15" s="132">
        <v>170427</v>
      </c>
      <c r="E15" s="133">
        <v>0</v>
      </c>
      <c r="F15" s="133">
        <v>11072</v>
      </c>
      <c r="G15" s="133">
        <v>12476</v>
      </c>
      <c r="H15" s="133">
        <v>0</v>
      </c>
      <c r="I15" s="133">
        <v>7107</v>
      </c>
      <c r="J15" s="133">
        <v>0</v>
      </c>
      <c r="K15" s="133">
        <v>1</v>
      </c>
      <c r="L15" s="133">
        <v>37</v>
      </c>
      <c r="M15" s="133">
        <v>1</v>
      </c>
      <c r="N15" s="23">
        <f t="shared" si="0"/>
        <v>201121</v>
      </c>
      <c r="O15" s="6"/>
      <c r="P15" s="28" t="s">
        <v>35</v>
      </c>
    </row>
    <row r="16" spans="1:16" x14ac:dyDescent="0.25">
      <c r="A16" s="6"/>
      <c r="B16" s="22" t="s">
        <v>13</v>
      </c>
      <c r="C16" s="22"/>
      <c r="D16" s="132">
        <v>117653</v>
      </c>
      <c r="E16" s="133">
        <v>1</v>
      </c>
      <c r="F16" s="133">
        <v>7593</v>
      </c>
      <c r="G16" s="133">
        <v>11422</v>
      </c>
      <c r="H16" s="133">
        <v>1416</v>
      </c>
      <c r="I16" s="133">
        <v>2997</v>
      </c>
      <c r="J16" s="133">
        <v>0</v>
      </c>
      <c r="K16" s="133">
        <v>678</v>
      </c>
      <c r="L16" s="133">
        <v>67</v>
      </c>
      <c r="M16" s="133">
        <v>224</v>
      </c>
      <c r="N16" s="23">
        <f t="shared" si="0"/>
        <v>142051</v>
      </c>
      <c r="O16" s="6"/>
      <c r="P16" s="28" t="s">
        <v>36</v>
      </c>
    </row>
    <row r="17" spans="1:16" x14ac:dyDescent="0.25">
      <c r="A17" s="6"/>
      <c r="B17" s="22" t="s">
        <v>14</v>
      </c>
      <c r="C17" s="22"/>
      <c r="D17" s="132">
        <v>139137</v>
      </c>
      <c r="E17" s="133">
        <v>0</v>
      </c>
      <c r="F17" s="133">
        <v>8978</v>
      </c>
      <c r="G17" s="133">
        <v>14569</v>
      </c>
      <c r="H17" s="133">
        <v>0</v>
      </c>
      <c r="I17" s="133">
        <v>3208</v>
      </c>
      <c r="J17" s="133">
        <v>0</v>
      </c>
      <c r="K17" s="133">
        <v>80</v>
      </c>
      <c r="L17" s="133">
        <v>136</v>
      </c>
      <c r="M17" s="133">
        <v>27</v>
      </c>
      <c r="N17" s="23">
        <f t="shared" si="0"/>
        <v>166135</v>
      </c>
      <c r="O17" s="6"/>
      <c r="P17" s="28" t="s">
        <v>37</v>
      </c>
    </row>
    <row r="18" spans="1:16" x14ac:dyDescent="0.25">
      <c r="A18" s="6"/>
      <c r="B18" s="22" t="s">
        <v>15</v>
      </c>
      <c r="C18" s="22"/>
      <c r="D18" s="132">
        <v>177601</v>
      </c>
      <c r="E18" s="133">
        <v>16</v>
      </c>
      <c r="F18" s="133">
        <v>5979</v>
      </c>
      <c r="G18" s="133">
        <v>8777</v>
      </c>
      <c r="H18" s="133">
        <v>149</v>
      </c>
      <c r="I18" s="133">
        <v>3692</v>
      </c>
      <c r="J18" s="133">
        <v>14</v>
      </c>
      <c r="K18" s="133">
        <v>443</v>
      </c>
      <c r="L18" s="133">
        <v>700</v>
      </c>
      <c r="M18" s="133">
        <v>12753</v>
      </c>
      <c r="N18" s="23">
        <f t="shared" si="0"/>
        <v>210124</v>
      </c>
      <c r="O18" s="6"/>
      <c r="P18" s="28" t="s">
        <v>38</v>
      </c>
    </row>
    <row r="19" spans="1:16" x14ac:dyDescent="0.25">
      <c r="A19" s="6"/>
      <c r="B19" s="22" t="s">
        <v>16</v>
      </c>
      <c r="C19" s="22"/>
      <c r="D19" s="132">
        <v>198007</v>
      </c>
      <c r="E19" s="133">
        <v>0</v>
      </c>
      <c r="F19" s="133">
        <v>8916</v>
      </c>
      <c r="G19" s="133">
        <v>8597</v>
      </c>
      <c r="H19" s="133">
        <v>0</v>
      </c>
      <c r="I19" s="133">
        <v>4327</v>
      </c>
      <c r="J19" s="133">
        <v>0</v>
      </c>
      <c r="K19" s="133">
        <v>501</v>
      </c>
      <c r="L19" s="133">
        <v>667</v>
      </c>
      <c r="M19" s="133">
        <v>3862</v>
      </c>
      <c r="N19" s="23">
        <f t="shared" si="0"/>
        <v>224877</v>
      </c>
      <c r="O19" s="6"/>
      <c r="P19" s="28" t="s">
        <v>39</v>
      </c>
    </row>
    <row r="20" spans="1:16" ht="15" thickBot="1" x14ac:dyDescent="0.3">
      <c r="A20" s="6"/>
      <c r="B20" s="24" t="s">
        <v>9</v>
      </c>
      <c r="C20" s="24"/>
      <c r="D20" s="25">
        <f>SUM(D12:D19)</f>
        <v>1293231</v>
      </c>
      <c r="E20" s="25">
        <f t="shared" ref="E20:N20" si="1">SUM(E12:E19)</f>
        <v>936</v>
      </c>
      <c r="F20" s="25">
        <f t="shared" si="1"/>
        <v>72093</v>
      </c>
      <c r="G20" s="25">
        <f t="shared" si="1"/>
        <v>90405</v>
      </c>
      <c r="H20" s="25">
        <f t="shared" si="1"/>
        <v>4601</v>
      </c>
      <c r="I20" s="25">
        <f t="shared" si="1"/>
        <v>30172</v>
      </c>
      <c r="J20" s="25">
        <f t="shared" si="1"/>
        <v>332</v>
      </c>
      <c r="K20" s="25">
        <f t="shared" si="1"/>
        <v>5152</v>
      </c>
      <c r="L20" s="25">
        <f t="shared" si="1"/>
        <v>2282</v>
      </c>
      <c r="M20" s="25">
        <f t="shared" si="1"/>
        <v>33984</v>
      </c>
      <c r="N20" s="25">
        <f t="shared" si="1"/>
        <v>1533188</v>
      </c>
      <c r="O20" s="6"/>
      <c r="P20" s="52"/>
    </row>
    <row r="21" spans="1:16" x14ac:dyDescent="0.25">
      <c r="A21" s="6"/>
      <c r="B21" s="26" t="s">
        <v>131</v>
      </c>
      <c r="C21" s="36"/>
      <c r="D21" s="36"/>
      <c r="E21" s="41"/>
      <c r="F21" s="84"/>
      <c r="G21" s="84"/>
      <c r="H21" s="41"/>
      <c r="I21" s="41"/>
      <c r="J21" s="41"/>
      <c r="K21" s="41"/>
      <c r="L21" s="41"/>
      <c r="M21" s="41"/>
      <c r="N21" s="6"/>
      <c r="O21" s="6"/>
    </row>
    <row r="22" spans="1:16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</row>
    <row r="23" spans="1:16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6"/>
    </row>
    <row r="24" spans="1:16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</row>
    <row r="25" spans="1:16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</row>
    <row r="26" spans="1:16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6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</row>
    <row r="28" spans="1:16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</row>
    <row r="29" spans="1:16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5"/>
      <c r="O29" s="45"/>
    </row>
    <row r="30" spans="1:16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</row>
    <row r="31" spans="1:16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6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</row>
    <row r="37" spans="1:15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5"/>
      <c r="O37" s="6"/>
    </row>
    <row r="38" spans="1:15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 ht="12.75" customHeight="1" x14ac:dyDescent="0.25"/>
    <row r="85" spans="2:12" ht="15" x14ac:dyDescent="0.25">
      <c r="B85" s="128" t="s">
        <v>120</v>
      </c>
      <c r="C85" s="128" t="s">
        <v>121</v>
      </c>
      <c r="D85" s="128" t="s">
        <v>122</v>
      </c>
      <c r="E85" s="128" t="s">
        <v>123</v>
      </c>
      <c r="F85" s="128" t="s">
        <v>124</v>
      </c>
      <c r="G85" s="128" t="s">
        <v>125</v>
      </c>
      <c r="H85" s="128" t="s">
        <v>126</v>
      </c>
      <c r="I85" s="128" t="s">
        <v>127</v>
      </c>
      <c r="J85" s="128" t="s">
        <v>128</v>
      </c>
      <c r="K85" s="128" t="s">
        <v>129</v>
      </c>
      <c r="L85" s="128" t="s">
        <v>130</v>
      </c>
    </row>
    <row r="86" spans="2:12" ht="15" x14ac:dyDescent="0.25">
      <c r="B86" s="129" t="s">
        <v>32</v>
      </c>
      <c r="C86" s="130">
        <v>156599</v>
      </c>
      <c r="D86" s="130">
        <v>88</v>
      </c>
      <c r="E86" s="130">
        <v>7577</v>
      </c>
      <c r="F86" s="130">
        <v>13312</v>
      </c>
      <c r="G86" s="130">
        <v>0</v>
      </c>
      <c r="H86" s="130">
        <v>5651</v>
      </c>
      <c r="I86" s="130">
        <v>12</v>
      </c>
      <c r="J86" s="130">
        <v>177</v>
      </c>
      <c r="K86" s="130">
        <v>171</v>
      </c>
      <c r="L86" s="130">
        <v>168</v>
      </c>
    </row>
    <row r="87" spans="2:12" ht="15" x14ac:dyDescent="0.25">
      <c r="B87" s="129" t="s">
        <v>33</v>
      </c>
      <c r="C87" s="130">
        <v>132222</v>
      </c>
      <c r="D87" s="130">
        <v>3</v>
      </c>
      <c r="E87" s="130">
        <v>9650</v>
      </c>
      <c r="F87" s="130">
        <v>12439</v>
      </c>
      <c r="G87" s="130">
        <v>0</v>
      </c>
      <c r="H87" s="130">
        <v>1661</v>
      </c>
      <c r="I87" s="130">
        <v>0</v>
      </c>
      <c r="J87" s="130">
        <v>2577</v>
      </c>
      <c r="K87" s="130">
        <v>90</v>
      </c>
      <c r="L87" s="130">
        <v>9473</v>
      </c>
    </row>
    <row r="88" spans="2:12" ht="15" x14ac:dyDescent="0.25">
      <c r="B88" s="129" t="s">
        <v>34</v>
      </c>
      <c r="C88" s="130">
        <v>193804</v>
      </c>
      <c r="D88" s="130">
        <v>671</v>
      </c>
      <c r="E88" s="130">
        <v>14870</v>
      </c>
      <c r="F88" s="130">
        <v>15993</v>
      </c>
      <c r="G88" s="130">
        <v>1556</v>
      </c>
      <c r="H88" s="130">
        <v>3994</v>
      </c>
      <c r="I88" s="130">
        <v>308</v>
      </c>
      <c r="J88" s="130">
        <v>615</v>
      </c>
      <c r="K88" s="130">
        <v>400</v>
      </c>
      <c r="L88" s="130">
        <v>7380</v>
      </c>
    </row>
    <row r="89" spans="2:12" ht="15" x14ac:dyDescent="0.25">
      <c r="B89" s="129" t="s">
        <v>35</v>
      </c>
      <c r="C89" s="130">
        <v>159090</v>
      </c>
      <c r="D89" s="130">
        <v>3</v>
      </c>
      <c r="E89" s="130">
        <v>10877</v>
      </c>
      <c r="F89" s="130">
        <v>12098</v>
      </c>
      <c r="G89" s="130">
        <v>0</v>
      </c>
      <c r="H89" s="130">
        <v>7201</v>
      </c>
      <c r="I89" s="130">
        <v>0</v>
      </c>
      <c r="J89" s="130">
        <v>0</v>
      </c>
      <c r="K89" s="130">
        <v>86</v>
      </c>
      <c r="L89" s="130">
        <v>0</v>
      </c>
    </row>
    <row r="90" spans="2:12" ht="15" x14ac:dyDescent="0.25">
      <c r="B90" s="129" t="s">
        <v>36</v>
      </c>
      <c r="C90" s="130">
        <v>115162</v>
      </c>
      <c r="D90" s="130">
        <v>1</v>
      </c>
      <c r="E90" s="130">
        <v>7585</v>
      </c>
      <c r="F90" s="130">
        <v>11390</v>
      </c>
      <c r="G90" s="130">
        <v>1416</v>
      </c>
      <c r="H90" s="130">
        <v>2988</v>
      </c>
      <c r="I90" s="130">
        <v>0</v>
      </c>
      <c r="J90" s="130">
        <v>594</v>
      </c>
      <c r="K90" s="130">
        <v>66</v>
      </c>
      <c r="L90" s="130">
        <v>228</v>
      </c>
    </row>
    <row r="91" spans="2:12" ht="15" x14ac:dyDescent="0.25">
      <c r="B91" s="129" t="s">
        <v>37</v>
      </c>
      <c r="C91" s="130">
        <v>134532</v>
      </c>
      <c r="D91" s="130">
        <v>0</v>
      </c>
      <c r="E91" s="130">
        <v>9114</v>
      </c>
      <c r="F91" s="130">
        <v>14566</v>
      </c>
      <c r="G91" s="130">
        <v>0</v>
      </c>
      <c r="H91" s="130">
        <v>3200</v>
      </c>
      <c r="I91" s="130">
        <v>0</v>
      </c>
      <c r="J91" s="130">
        <v>81</v>
      </c>
      <c r="K91" s="130">
        <v>136</v>
      </c>
      <c r="L91" s="130">
        <v>28</v>
      </c>
    </row>
    <row r="92" spans="2:12" ht="15" x14ac:dyDescent="0.25">
      <c r="B92" s="129" t="s">
        <v>38</v>
      </c>
      <c r="C92" s="131"/>
      <c r="D92" s="130">
        <v>15</v>
      </c>
      <c r="E92" s="130">
        <v>5811</v>
      </c>
      <c r="F92" s="130">
        <v>8514</v>
      </c>
      <c r="G92" s="130">
        <v>120</v>
      </c>
      <c r="H92" s="130">
        <v>3669</v>
      </c>
      <c r="I92" s="130">
        <v>10</v>
      </c>
      <c r="J92" s="130">
        <v>349</v>
      </c>
      <c r="K92" s="130">
        <v>644</v>
      </c>
      <c r="L92" s="130">
        <v>12522</v>
      </c>
    </row>
    <row r="93" spans="2:12" ht="15" x14ac:dyDescent="0.25">
      <c r="B93" s="129" t="s">
        <v>39</v>
      </c>
      <c r="C93" s="130">
        <v>191888</v>
      </c>
      <c r="D93" s="130">
        <v>0</v>
      </c>
      <c r="E93" s="130">
        <v>8677</v>
      </c>
      <c r="F93" s="130">
        <v>8571</v>
      </c>
      <c r="G93" s="130">
        <v>0</v>
      </c>
      <c r="H93" s="130">
        <v>4348</v>
      </c>
      <c r="I93" s="130">
        <v>0</v>
      </c>
      <c r="J93" s="130">
        <v>320</v>
      </c>
      <c r="K93" s="130">
        <v>658</v>
      </c>
      <c r="L93" s="130">
        <v>3718</v>
      </c>
    </row>
    <row r="94" spans="2:12" ht="15" x14ac:dyDescent="0.25">
      <c r="B94" s="129" t="s">
        <v>35</v>
      </c>
      <c r="C94" s="130">
        <v>320866</v>
      </c>
      <c r="D94" s="130">
        <v>33</v>
      </c>
      <c r="E94" s="130">
        <v>17383</v>
      </c>
      <c r="F94" s="130">
        <v>3528</v>
      </c>
      <c r="G94" s="130">
        <v>0</v>
      </c>
      <c r="H94" s="130">
        <v>22915</v>
      </c>
      <c r="I94" s="130">
        <v>3</v>
      </c>
      <c r="J94" s="130">
        <v>6975</v>
      </c>
      <c r="K94" s="130">
        <v>33</v>
      </c>
      <c r="L94" s="130">
        <v>3438</v>
      </c>
    </row>
  </sheetData>
  <mergeCells count="2">
    <mergeCell ref="B9:N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N12 N13:N19" unlocked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40"/>
  <sheetViews>
    <sheetView workbookViewId="0"/>
  </sheetViews>
  <sheetFormatPr baseColWidth="10" defaultColWidth="8.7109375" defaultRowHeight="14.25" x14ac:dyDescent="0.25"/>
  <cols>
    <col min="1" max="1" width="4.140625" style="7" customWidth="1"/>
    <col min="2" max="2" width="8.7109375" style="7"/>
    <col min="3" max="3" width="17.5703125" style="7" customWidth="1"/>
    <col min="4" max="4" width="6.5703125" style="7" customWidth="1"/>
    <col min="5" max="5" width="9.85546875" style="7" bestFit="1" customWidth="1"/>
    <col min="6" max="6" width="10.28515625" style="7" customWidth="1"/>
    <col min="7" max="7" width="11.140625" style="7" bestFit="1" customWidth="1"/>
    <col min="8" max="8" width="10" style="7" customWidth="1"/>
    <col min="9" max="9" width="10.28515625" style="7" bestFit="1" customWidth="1"/>
    <col min="10" max="10" width="10.28515625" style="7" customWidth="1"/>
    <col min="11" max="11" width="10.42578125" style="7" bestFit="1" customWidth="1"/>
    <col min="12" max="12" width="6.85546875" style="7" bestFit="1" customWidth="1"/>
    <col min="13" max="13" width="10.28515625" style="7" customWidth="1"/>
    <col min="14" max="14" width="7.28515625" style="7" bestFit="1" customWidth="1"/>
    <col min="15" max="15" width="9.7109375" style="7" customWidth="1"/>
    <col min="16" max="16" width="2.7109375" style="7" customWidth="1"/>
    <col min="17" max="17" width="8.7109375" style="28"/>
    <col min="18" max="16384" width="8.7109375" style="7"/>
  </cols>
  <sheetData>
    <row r="1" spans="1:17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7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7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7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7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  <c r="P5" s="6"/>
    </row>
    <row r="6" spans="1:17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  <c r="P6" s="6"/>
    </row>
    <row r="7" spans="1:17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7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7" ht="18.75" customHeight="1" x14ac:dyDescent="0.25">
      <c r="A9" s="6"/>
      <c r="B9" s="151" t="s">
        <v>207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9"/>
      <c r="P9" s="6"/>
    </row>
    <row r="10" spans="1:17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32"/>
      <c r="O10" s="6"/>
      <c r="P10" s="6"/>
    </row>
    <row r="11" spans="1:17" ht="33.75" customHeight="1" x14ac:dyDescent="0.25">
      <c r="A11" s="6"/>
      <c r="B11" s="33"/>
      <c r="C11" s="33"/>
      <c r="D11" s="100" t="s">
        <v>49</v>
      </c>
      <c r="E11" s="100" t="s">
        <v>87</v>
      </c>
      <c r="F11" s="100" t="s">
        <v>52</v>
      </c>
      <c r="G11" s="100" t="s">
        <v>88</v>
      </c>
      <c r="H11" s="100" t="s">
        <v>89</v>
      </c>
      <c r="I11" s="100" t="s">
        <v>53</v>
      </c>
      <c r="J11" s="100" t="s">
        <v>90</v>
      </c>
      <c r="K11" s="100" t="s">
        <v>91</v>
      </c>
      <c r="L11" s="100" t="s">
        <v>92</v>
      </c>
      <c r="M11" s="100" t="s">
        <v>93</v>
      </c>
      <c r="N11" s="100" t="s">
        <v>113</v>
      </c>
      <c r="O11" s="135" t="s">
        <v>114</v>
      </c>
      <c r="P11" s="6"/>
    </row>
    <row r="12" spans="1:17" x14ac:dyDescent="0.25">
      <c r="A12" s="6"/>
      <c r="B12" s="36" t="s">
        <v>118</v>
      </c>
      <c r="C12" s="36"/>
      <c r="D12" s="126">
        <v>5687</v>
      </c>
      <c r="E12" s="48">
        <v>0</v>
      </c>
      <c r="F12" s="48">
        <v>4</v>
      </c>
      <c r="G12" s="48">
        <v>12</v>
      </c>
      <c r="H12" s="48">
        <v>0</v>
      </c>
      <c r="I12" s="48">
        <v>2</v>
      </c>
      <c r="J12" s="48">
        <v>0</v>
      </c>
      <c r="K12" s="48">
        <v>0</v>
      </c>
      <c r="L12" s="48">
        <v>0</v>
      </c>
      <c r="M12" s="48">
        <v>0</v>
      </c>
      <c r="N12" s="47">
        <f>SUM(D12:M12)</f>
        <v>5705</v>
      </c>
      <c r="O12" s="82">
        <f>+N12/'P20'!N12</f>
        <v>3.7598444656802982E-2</v>
      </c>
      <c r="P12" s="6"/>
      <c r="Q12" s="28" t="s">
        <v>32</v>
      </c>
    </row>
    <row r="13" spans="1:17" x14ac:dyDescent="0.25">
      <c r="A13" s="6"/>
      <c r="B13" s="36" t="s">
        <v>10</v>
      </c>
      <c r="C13" s="36"/>
      <c r="D13" s="126">
        <v>3509</v>
      </c>
      <c r="E13" s="48">
        <v>0</v>
      </c>
      <c r="F13" s="48">
        <v>41</v>
      </c>
      <c r="G13" s="48">
        <v>51</v>
      </c>
      <c r="H13" s="48">
        <v>0</v>
      </c>
      <c r="I13" s="48">
        <v>3</v>
      </c>
      <c r="J13" s="48">
        <v>0</v>
      </c>
      <c r="K13" s="48">
        <v>31</v>
      </c>
      <c r="L13" s="48">
        <v>0</v>
      </c>
      <c r="M13" s="48">
        <v>32</v>
      </c>
      <c r="N13" s="47">
        <f>SUM(D13:M13)</f>
        <v>3667</v>
      </c>
      <c r="O13" s="82">
        <f>+N13/'P20'!N13</f>
        <v>1.8867633287712113E-2</v>
      </c>
      <c r="P13" s="6"/>
      <c r="Q13" s="28" t="s">
        <v>33</v>
      </c>
    </row>
    <row r="14" spans="1:17" x14ac:dyDescent="0.25">
      <c r="A14" s="6"/>
      <c r="B14" s="36" t="s">
        <v>11</v>
      </c>
      <c r="C14" s="36"/>
      <c r="D14" s="126">
        <v>5073</v>
      </c>
      <c r="E14" s="48">
        <v>0</v>
      </c>
      <c r="F14" s="48">
        <v>72</v>
      </c>
      <c r="G14" s="48">
        <v>16</v>
      </c>
      <c r="H14" s="48">
        <v>0</v>
      </c>
      <c r="I14" s="48">
        <v>20</v>
      </c>
      <c r="J14" s="48">
        <v>0</v>
      </c>
      <c r="K14" s="48">
        <v>11</v>
      </c>
      <c r="L14" s="48">
        <v>8</v>
      </c>
      <c r="M14" s="48">
        <v>14</v>
      </c>
      <c r="N14" s="47">
        <f t="shared" ref="N14:N19" si="0">SUM(D14:M14)</f>
        <v>5214</v>
      </c>
      <c r="O14" s="82">
        <f>+N14/'P20'!N14</f>
        <v>2.1475260615096935E-2</v>
      </c>
      <c r="P14" s="6"/>
      <c r="Q14" s="28" t="s">
        <v>34</v>
      </c>
    </row>
    <row r="15" spans="1:17" x14ac:dyDescent="0.25">
      <c r="A15" s="6"/>
      <c r="B15" s="36" t="s">
        <v>12</v>
      </c>
      <c r="C15" s="36"/>
      <c r="D15" s="126">
        <v>6722</v>
      </c>
      <c r="E15" s="48">
        <v>0</v>
      </c>
      <c r="F15" s="48">
        <v>100</v>
      </c>
      <c r="G15" s="48">
        <v>203</v>
      </c>
      <c r="H15" s="48">
        <v>0</v>
      </c>
      <c r="I15" s="48">
        <v>7</v>
      </c>
      <c r="J15" s="48">
        <v>0</v>
      </c>
      <c r="K15" s="48">
        <v>1</v>
      </c>
      <c r="L15" s="48">
        <v>1</v>
      </c>
      <c r="M15" s="48">
        <v>0</v>
      </c>
      <c r="N15" s="47">
        <f t="shared" si="0"/>
        <v>7034</v>
      </c>
      <c r="O15" s="82">
        <f>+N15/'P20'!N15</f>
        <v>3.4973970893143927E-2</v>
      </c>
      <c r="P15" s="6"/>
      <c r="Q15" s="28" t="s">
        <v>35</v>
      </c>
    </row>
    <row r="16" spans="1:17" x14ac:dyDescent="0.25">
      <c r="A16" s="6"/>
      <c r="B16" s="36" t="s">
        <v>13</v>
      </c>
      <c r="C16" s="36"/>
      <c r="D16" s="126">
        <v>2642</v>
      </c>
      <c r="E16" s="48">
        <v>0</v>
      </c>
      <c r="F16" s="48">
        <v>6</v>
      </c>
      <c r="G16" s="48">
        <v>6</v>
      </c>
      <c r="H16" s="48">
        <v>0</v>
      </c>
      <c r="I16" s="48">
        <v>23</v>
      </c>
      <c r="J16" s="48">
        <v>0</v>
      </c>
      <c r="K16" s="48">
        <v>149</v>
      </c>
      <c r="L16" s="48">
        <v>1</v>
      </c>
      <c r="M16" s="48">
        <v>0</v>
      </c>
      <c r="N16" s="47">
        <f t="shared" si="0"/>
        <v>2827</v>
      </c>
      <c r="O16" s="82">
        <f>+N16/'P20'!N16</f>
        <v>1.9901303053128806E-2</v>
      </c>
      <c r="P16" s="6"/>
      <c r="Q16" s="28" t="s">
        <v>36</v>
      </c>
    </row>
    <row r="17" spans="1:17" x14ac:dyDescent="0.25">
      <c r="A17" s="6"/>
      <c r="B17" s="36" t="s">
        <v>14</v>
      </c>
      <c r="C17" s="36"/>
      <c r="D17" s="126">
        <v>2616</v>
      </c>
      <c r="E17" s="48">
        <v>0</v>
      </c>
      <c r="F17" s="48">
        <v>14</v>
      </c>
      <c r="G17" s="48">
        <v>3</v>
      </c>
      <c r="H17" s="48">
        <v>0</v>
      </c>
      <c r="I17" s="48">
        <v>3</v>
      </c>
      <c r="J17" s="48">
        <v>0</v>
      </c>
      <c r="K17" s="48">
        <v>0</v>
      </c>
      <c r="L17" s="48">
        <v>0</v>
      </c>
      <c r="M17" s="48">
        <v>0</v>
      </c>
      <c r="N17" s="47">
        <f t="shared" si="0"/>
        <v>2636</v>
      </c>
      <c r="O17" s="82">
        <f>+N17/'P20'!N17</f>
        <v>1.5866614500255817E-2</v>
      </c>
      <c r="P17" s="6"/>
      <c r="Q17" s="28" t="s">
        <v>37</v>
      </c>
    </row>
    <row r="18" spans="1:17" x14ac:dyDescent="0.25">
      <c r="A18" s="6"/>
      <c r="B18" s="36" t="s">
        <v>15</v>
      </c>
      <c r="C18" s="36"/>
      <c r="D18" s="126">
        <v>4131</v>
      </c>
      <c r="E18" s="48">
        <v>0</v>
      </c>
      <c r="F18" s="48">
        <v>15</v>
      </c>
      <c r="G18" s="48">
        <v>169</v>
      </c>
      <c r="H18" s="48">
        <v>0</v>
      </c>
      <c r="I18" s="48">
        <v>3</v>
      </c>
      <c r="J18" s="48">
        <v>1</v>
      </c>
      <c r="K18" s="48">
        <v>41</v>
      </c>
      <c r="L18" s="48">
        <v>18</v>
      </c>
      <c r="M18" s="48">
        <v>23</v>
      </c>
      <c r="N18" s="47">
        <f t="shared" si="0"/>
        <v>4401</v>
      </c>
      <c r="O18" s="82">
        <f>+N18/'P20'!N18</f>
        <v>2.0944775465915364E-2</v>
      </c>
      <c r="P18" s="6"/>
      <c r="Q18" s="28" t="s">
        <v>38</v>
      </c>
    </row>
    <row r="19" spans="1:17" x14ac:dyDescent="0.25">
      <c r="A19" s="6"/>
      <c r="B19" s="36" t="s">
        <v>119</v>
      </c>
      <c r="C19" s="36"/>
      <c r="D19" s="126">
        <v>6043</v>
      </c>
      <c r="E19" s="48">
        <v>0</v>
      </c>
      <c r="F19" s="48">
        <v>119</v>
      </c>
      <c r="G19" s="48">
        <v>41</v>
      </c>
      <c r="H19" s="48">
        <v>0</v>
      </c>
      <c r="I19" s="48">
        <v>35</v>
      </c>
      <c r="J19" s="48">
        <v>0</v>
      </c>
      <c r="K19" s="48">
        <v>61</v>
      </c>
      <c r="L19" s="48">
        <v>13</v>
      </c>
      <c r="M19" s="48">
        <v>74</v>
      </c>
      <c r="N19" s="47">
        <f t="shared" si="0"/>
        <v>6386</v>
      </c>
      <c r="O19" s="82">
        <f>+N19/'P20'!N19</f>
        <v>2.8397746323545761E-2</v>
      </c>
      <c r="P19" s="6"/>
      <c r="Q19" s="28" t="s">
        <v>39</v>
      </c>
    </row>
    <row r="20" spans="1:17" ht="15" thickBot="1" x14ac:dyDescent="0.3">
      <c r="A20" s="6"/>
      <c r="B20" s="39" t="s">
        <v>9</v>
      </c>
      <c r="C20" s="39"/>
      <c r="D20" s="40">
        <f>SUM(D12:D19)</f>
        <v>36423</v>
      </c>
      <c r="E20" s="40">
        <f t="shared" ref="E20:N20" si="1">SUM(E12:E19)</f>
        <v>0</v>
      </c>
      <c r="F20" s="40">
        <f t="shared" si="1"/>
        <v>371</v>
      </c>
      <c r="G20" s="40">
        <f t="shared" si="1"/>
        <v>501</v>
      </c>
      <c r="H20" s="40">
        <f t="shared" si="1"/>
        <v>0</v>
      </c>
      <c r="I20" s="40">
        <f t="shared" si="1"/>
        <v>96</v>
      </c>
      <c r="J20" s="40">
        <f t="shared" si="1"/>
        <v>1</v>
      </c>
      <c r="K20" s="40">
        <f t="shared" si="1"/>
        <v>294</v>
      </c>
      <c r="L20" s="40">
        <f t="shared" si="1"/>
        <v>41</v>
      </c>
      <c r="M20" s="40">
        <f t="shared" si="1"/>
        <v>143</v>
      </c>
      <c r="N20" s="40">
        <f t="shared" si="1"/>
        <v>37870</v>
      </c>
      <c r="O20" s="83">
        <f>+N20/'P20'!N20</f>
        <v>2.4700167233242108E-2</v>
      </c>
      <c r="P20" s="6"/>
    </row>
    <row r="21" spans="1:17" x14ac:dyDescent="0.25">
      <c r="A21" s="6"/>
      <c r="B21" s="26" t="s">
        <v>131</v>
      </c>
      <c r="C21" s="36"/>
      <c r="D21" s="36"/>
      <c r="E21" s="41"/>
      <c r="F21" s="41"/>
      <c r="G21" s="41"/>
      <c r="H21" s="41"/>
      <c r="I21" s="41"/>
      <c r="J21" s="41"/>
      <c r="K21" s="41"/>
      <c r="L21" s="41"/>
      <c r="M21" s="41"/>
      <c r="N21" s="84"/>
      <c r="O21" s="6"/>
      <c r="P21" s="6"/>
    </row>
    <row r="22" spans="1:17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</row>
    <row r="23" spans="1:17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6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</row>
    <row r="25" spans="1:17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</row>
    <row r="26" spans="1:17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</row>
    <row r="27" spans="1:17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</row>
    <row r="28" spans="1:17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</row>
    <row r="29" spans="1:17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45"/>
      <c r="P29" s="45"/>
    </row>
    <row r="30" spans="1:17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</row>
    <row r="31" spans="1:17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</row>
    <row r="32" spans="1:17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</row>
    <row r="33" spans="1:16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</row>
    <row r="34" spans="1:16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</row>
    <row r="35" spans="1:16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</row>
    <row r="36" spans="1:16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</row>
    <row r="37" spans="1:16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45"/>
      <c r="P37" s="6"/>
    </row>
    <row r="38" spans="1:16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</row>
    <row r="39" spans="1:16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</row>
    <row r="40" spans="1:16" ht="12.75" customHeight="1" x14ac:dyDescent="0.25"/>
  </sheetData>
  <mergeCells count="2">
    <mergeCell ref="B9:O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O14:O19 O12:O13" unlocked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44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4" width="3.85546875" style="7" customWidth="1"/>
    <col min="5" max="15" width="10.140625" style="7" bestFit="1" customWidth="1"/>
    <col min="16" max="16" width="2.7109375" style="7" customWidth="1"/>
    <col min="17" max="17" width="8.7109375" style="28"/>
    <col min="18" max="16384" width="8.7109375" style="7"/>
  </cols>
  <sheetData>
    <row r="1" spans="1:17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7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7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7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7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  <c r="P5" s="6"/>
    </row>
    <row r="6" spans="1:17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  <c r="P6" s="6"/>
    </row>
    <row r="7" spans="1:17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7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7" ht="18.75" customHeight="1" x14ac:dyDescent="0.25">
      <c r="A9" s="6"/>
      <c r="B9" s="151" t="s">
        <v>208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9"/>
      <c r="P9" s="6"/>
    </row>
    <row r="10" spans="1:17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32"/>
      <c r="O10" s="32"/>
      <c r="P10" s="6"/>
    </row>
    <row r="11" spans="1:17" ht="20.25" customHeight="1" x14ac:dyDescent="0.25">
      <c r="A11" s="6"/>
      <c r="B11" s="33"/>
      <c r="C11" s="33"/>
      <c r="D11" s="34"/>
      <c r="E11" s="35">
        <v>2013</v>
      </c>
      <c r="F11" s="35">
        <v>2014</v>
      </c>
      <c r="G11" s="35">
        <v>2015</v>
      </c>
      <c r="H11" s="35">
        <v>2016</v>
      </c>
      <c r="I11" s="35">
        <v>2017</v>
      </c>
      <c r="J11" s="35">
        <v>2018</v>
      </c>
      <c r="K11" s="35">
        <v>2019</v>
      </c>
      <c r="L11" s="35">
        <v>2020</v>
      </c>
      <c r="M11" s="35">
        <v>2021</v>
      </c>
      <c r="N11" s="35">
        <v>2022</v>
      </c>
      <c r="O11" s="35">
        <v>2023</v>
      </c>
      <c r="P11" s="6"/>
    </row>
    <row r="12" spans="1:17" x14ac:dyDescent="0.25">
      <c r="A12" s="6"/>
      <c r="B12" s="36" t="s">
        <v>17</v>
      </c>
      <c r="C12" s="36"/>
      <c r="D12" s="46"/>
      <c r="E12" s="47">
        <v>169944</v>
      </c>
      <c r="F12" s="47">
        <v>175682</v>
      </c>
      <c r="G12" s="47">
        <v>160109</v>
      </c>
      <c r="H12" s="47">
        <v>178094</v>
      </c>
      <c r="I12" s="47">
        <v>167250</v>
      </c>
      <c r="J12" s="47">
        <v>171231</v>
      </c>
      <c r="K12" s="47">
        <v>176159</v>
      </c>
      <c r="L12" s="47">
        <v>178961</v>
      </c>
      <c r="M12" s="48">
        <v>183755</v>
      </c>
      <c r="N12" s="48">
        <v>219231</v>
      </c>
      <c r="O12" s="48">
        <v>151735</v>
      </c>
      <c r="P12" s="6"/>
      <c r="Q12" s="28" t="s">
        <v>32</v>
      </c>
    </row>
    <row r="13" spans="1:17" x14ac:dyDescent="0.25">
      <c r="A13" s="6"/>
      <c r="B13" s="36" t="s">
        <v>10</v>
      </c>
      <c r="C13" s="36"/>
      <c r="D13" s="46"/>
      <c r="E13" s="47">
        <v>138984</v>
      </c>
      <c r="F13" s="47">
        <v>147620</v>
      </c>
      <c r="G13" s="47">
        <v>155503</v>
      </c>
      <c r="H13" s="47">
        <v>161975</v>
      </c>
      <c r="I13" s="47">
        <v>169367</v>
      </c>
      <c r="J13" s="47">
        <v>170978</v>
      </c>
      <c r="K13" s="47">
        <v>168907</v>
      </c>
      <c r="L13" s="47">
        <v>169851</v>
      </c>
      <c r="M13" s="48">
        <v>168115</v>
      </c>
      <c r="N13" s="48">
        <v>172530</v>
      </c>
      <c r="O13" s="48">
        <v>194354</v>
      </c>
      <c r="P13" s="6"/>
      <c r="Q13" s="28" t="s">
        <v>33</v>
      </c>
    </row>
    <row r="14" spans="1:17" x14ac:dyDescent="0.25">
      <c r="A14" s="6"/>
      <c r="B14" s="36" t="s">
        <v>11</v>
      </c>
      <c r="C14" s="36"/>
      <c r="D14" s="46"/>
      <c r="E14" s="47">
        <v>198629</v>
      </c>
      <c r="F14" s="47">
        <v>205127</v>
      </c>
      <c r="G14" s="47">
        <v>211768</v>
      </c>
      <c r="H14" s="47">
        <v>217004</v>
      </c>
      <c r="I14" s="47">
        <v>221634</v>
      </c>
      <c r="J14" s="47">
        <v>225960</v>
      </c>
      <c r="K14" s="47">
        <v>231388</v>
      </c>
      <c r="L14" s="47">
        <v>235302</v>
      </c>
      <c r="M14" s="48">
        <v>239591</v>
      </c>
      <c r="N14" s="48">
        <v>240819</v>
      </c>
      <c r="O14" s="48">
        <v>242791</v>
      </c>
      <c r="P14" s="6"/>
      <c r="Q14" s="28" t="s">
        <v>34</v>
      </c>
    </row>
    <row r="15" spans="1:17" x14ac:dyDescent="0.25">
      <c r="A15" s="6"/>
      <c r="B15" s="36" t="s">
        <v>12</v>
      </c>
      <c r="C15" s="36"/>
      <c r="D15" s="46"/>
      <c r="E15" s="47">
        <v>189157</v>
      </c>
      <c r="F15" s="47">
        <v>192809</v>
      </c>
      <c r="G15" s="47">
        <v>196531</v>
      </c>
      <c r="H15" s="47">
        <v>200387</v>
      </c>
      <c r="I15" s="47">
        <v>206266</v>
      </c>
      <c r="J15" s="47">
        <v>211265</v>
      </c>
      <c r="K15" s="47">
        <v>212044</v>
      </c>
      <c r="L15" s="47">
        <v>184748</v>
      </c>
      <c r="M15" s="48">
        <v>189355</v>
      </c>
      <c r="N15" s="48">
        <v>193681</v>
      </c>
      <c r="O15" s="48">
        <v>201121</v>
      </c>
      <c r="P15" s="6"/>
      <c r="Q15" s="28" t="s">
        <v>35</v>
      </c>
    </row>
    <row r="16" spans="1:17" x14ac:dyDescent="0.25">
      <c r="A16" s="6"/>
      <c r="B16" s="36" t="s">
        <v>13</v>
      </c>
      <c r="C16" s="36"/>
      <c r="D16" s="46"/>
      <c r="E16" s="48">
        <v>128264</v>
      </c>
      <c r="F16" s="48">
        <v>137488</v>
      </c>
      <c r="G16" s="48">
        <v>133449</v>
      </c>
      <c r="H16" s="48">
        <v>136118</v>
      </c>
      <c r="I16" s="48">
        <v>138603</v>
      </c>
      <c r="J16" s="48">
        <v>138068</v>
      </c>
      <c r="K16" s="48">
        <v>140765</v>
      </c>
      <c r="L16" s="48">
        <v>142229</v>
      </c>
      <c r="M16" s="48">
        <v>139430</v>
      </c>
      <c r="N16" s="48">
        <v>139454</v>
      </c>
      <c r="O16" s="48">
        <v>142051</v>
      </c>
      <c r="P16" s="6"/>
      <c r="Q16" s="28" t="s">
        <v>36</v>
      </c>
    </row>
    <row r="17" spans="1:17" x14ac:dyDescent="0.25">
      <c r="A17" s="6"/>
      <c r="B17" s="36" t="s">
        <v>14</v>
      </c>
      <c r="C17" s="36"/>
      <c r="D17" s="46"/>
      <c r="E17" s="47">
        <v>196849</v>
      </c>
      <c r="F17" s="47">
        <v>200764</v>
      </c>
      <c r="G17" s="47">
        <v>204220</v>
      </c>
      <c r="H17" s="47">
        <v>207222</v>
      </c>
      <c r="I17" s="47">
        <v>187162</v>
      </c>
      <c r="J17" s="47">
        <v>212210</v>
      </c>
      <c r="K17" s="47">
        <v>152976</v>
      </c>
      <c r="L17" s="47">
        <v>158061</v>
      </c>
      <c r="M17" s="48">
        <v>161657</v>
      </c>
      <c r="N17" s="48">
        <v>163568</v>
      </c>
      <c r="O17" s="48">
        <v>166135</v>
      </c>
      <c r="P17" s="6"/>
      <c r="Q17" s="28" t="s">
        <v>37</v>
      </c>
    </row>
    <row r="18" spans="1:17" x14ac:dyDescent="0.25">
      <c r="A18" s="6"/>
      <c r="B18" s="36" t="s">
        <v>15</v>
      </c>
      <c r="C18" s="36"/>
      <c r="D18" s="46"/>
      <c r="E18" s="47">
        <v>165660</v>
      </c>
      <c r="F18" s="47">
        <v>169732</v>
      </c>
      <c r="G18" s="47">
        <v>174148</v>
      </c>
      <c r="H18" s="47">
        <v>181364</v>
      </c>
      <c r="I18" s="47">
        <v>190776</v>
      </c>
      <c r="J18" s="47">
        <v>191240</v>
      </c>
      <c r="K18" s="47">
        <v>192123</v>
      </c>
      <c r="L18" s="47">
        <v>195148</v>
      </c>
      <c r="M18" s="48">
        <v>202069</v>
      </c>
      <c r="N18" s="48">
        <v>206567</v>
      </c>
      <c r="O18" s="48">
        <v>210124</v>
      </c>
      <c r="P18" s="6"/>
      <c r="Q18" s="28" t="s">
        <v>38</v>
      </c>
    </row>
    <row r="19" spans="1:17" x14ac:dyDescent="0.25">
      <c r="A19" s="6"/>
      <c r="B19" s="36" t="s">
        <v>16</v>
      </c>
      <c r="C19" s="36"/>
      <c r="D19" s="46"/>
      <c r="E19" s="47">
        <v>195218</v>
      </c>
      <c r="F19" s="47">
        <v>202242</v>
      </c>
      <c r="G19" s="47">
        <v>197588</v>
      </c>
      <c r="H19" s="47">
        <v>201308</v>
      </c>
      <c r="I19" s="47">
        <v>205711</v>
      </c>
      <c r="J19" s="47">
        <v>213217</v>
      </c>
      <c r="K19" s="47">
        <v>213146</v>
      </c>
      <c r="L19" s="47">
        <v>214882</v>
      </c>
      <c r="M19" s="48">
        <v>218180</v>
      </c>
      <c r="N19" s="48">
        <v>221049</v>
      </c>
      <c r="O19" s="48">
        <v>224877</v>
      </c>
      <c r="P19" s="6"/>
      <c r="Q19" s="28" t="s">
        <v>39</v>
      </c>
    </row>
    <row r="20" spans="1:17" ht="15" thickBot="1" x14ac:dyDescent="0.3">
      <c r="A20" s="6"/>
      <c r="B20" s="39" t="s">
        <v>9</v>
      </c>
      <c r="C20" s="39"/>
      <c r="D20" s="40"/>
      <c r="E20" s="40">
        <f t="shared" ref="E20:L20" si="0">SUM(E12:E19)</f>
        <v>1382705</v>
      </c>
      <c r="F20" s="40">
        <f t="shared" si="0"/>
        <v>1431464</v>
      </c>
      <c r="G20" s="40">
        <f t="shared" si="0"/>
        <v>1433316</v>
      </c>
      <c r="H20" s="40">
        <f t="shared" si="0"/>
        <v>1483472</v>
      </c>
      <c r="I20" s="40">
        <f t="shared" si="0"/>
        <v>1486769</v>
      </c>
      <c r="J20" s="40">
        <f t="shared" si="0"/>
        <v>1534169</v>
      </c>
      <c r="K20" s="40">
        <f t="shared" si="0"/>
        <v>1487508</v>
      </c>
      <c r="L20" s="40">
        <f t="shared" si="0"/>
        <v>1479182</v>
      </c>
      <c r="M20" s="40">
        <f>SUM(M12:M19)</f>
        <v>1502152</v>
      </c>
      <c r="N20" s="40">
        <f>SUM(N12:N19)</f>
        <v>1556899</v>
      </c>
      <c r="O20" s="40">
        <f>SUM(O12:O19)</f>
        <v>1533188</v>
      </c>
      <c r="P20" s="6"/>
    </row>
    <row r="21" spans="1:17" x14ac:dyDescent="0.25">
      <c r="A21" s="6"/>
      <c r="B21" s="26" t="s">
        <v>131</v>
      </c>
      <c r="C21" s="36"/>
      <c r="D21" s="36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2"/>
      <c r="P21" s="6"/>
    </row>
    <row r="22" spans="1:17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43"/>
      <c r="O22" s="6"/>
      <c r="P22" s="6"/>
    </row>
    <row r="23" spans="1:17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6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43"/>
      <c r="O24" s="6"/>
      <c r="P24" s="6"/>
    </row>
    <row r="25" spans="1:17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43"/>
      <c r="O25" s="6"/>
      <c r="P25" s="6"/>
    </row>
    <row r="26" spans="1:17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43"/>
      <c r="O26" s="6"/>
      <c r="P26" s="6"/>
    </row>
    <row r="27" spans="1:17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43"/>
      <c r="O27" s="6"/>
      <c r="P27" s="6"/>
    </row>
    <row r="28" spans="1:17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43"/>
      <c r="O28" s="6"/>
      <c r="P28" s="6"/>
    </row>
    <row r="29" spans="1:17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3"/>
      <c r="O29" s="6"/>
      <c r="P29" s="45"/>
    </row>
    <row r="30" spans="1:17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43"/>
      <c r="O30" s="6"/>
      <c r="P30" s="6"/>
    </row>
    <row r="31" spans="1:17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43"/>
      <c r="O31" s="6"/>
      <c r="P31" s="6"/>
    </row>
    <row r="32" spans="1:17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43"/>
      <c r="O32" s="6"/>
      <c r="P32" s="6"/>
    </row>
    <row r="33" spans="1:16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43"/>
      <c r="O33" s="6"/>
      <c r="P33" s="6"/>
    </row>
    <row r="34" spans="1:16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43"/>
      <c r="O34" s="6"/>
      <c r="P34" s="6"/>
    </row>
    <row r="35" spans="1:16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43"/>
      <c r="O35" s="6"/>
      <c r="P35" s="6"/>
    </row>
    <row r="36" spans="1:16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3"/>
      <c r="O36" s="6"/>
      <c r="P36" s="6"/>
    </row>
    <row r="37" spans="1:16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3"/>
      <c r="O37" s="6"/>
      <c r="P37" s="6"/>
    </row>
    <row r="38" spans="1:16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43"/>
      <c r="O38" s="6"/>
      <c r="P38" s="6"/>
    </row>
    <row r="39" spans="1:16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43"/>
      <c r="O39" s="6"/>
      <c r="P39" s="6"/>
    </row>
    <row r="40" spans="1:16" ht="12.75" customHeight="1" x14ac:dyDescent="0.25"/>
    <row r="42" spans="1:16" ht="6" customHeight="1" x14ac:dyDescent="0.25"/>
    <row r="44" spans="1:16" ht="24.75" customHeight="1" x14ac:dyDescent="0.25"/>
  </sheetData>
  <mergeCells count="2">
    <mergeCell ref="B9:O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O20 E20:N20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I59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9.140625" style="7" customWidth="1"/>
    <col min="4" max="4" width="9.140625" style="7" customWidth="1"/>
    <col min="5" max="12" width="11.28515625" style="7" customWidth="1"/>
    <col min="13" max="13" width="10.85546875" style="7" customWidth="1"/>
    <col min="14" max="14" width="2.7109375" style="7" customWidth="1"/>
    <col min="15" max="15" width="8.7109375" style="28"/>
    <col min="16" max="16" width="10" style="7" bestFit="1" customWidth="1"/>
    <col min="17" max="16384" width="8.7109375" style="7"/>
  </cols>
  <sheetData>
    <row r="1" spans="1:15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5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1:15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5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5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</row>
    <row r="6" spans="1:15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</row>
    <row r="7" spans="1:15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5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5" ht="18.75" customHeight="1" x14ac:dyDescent="0.25">
      <c r="A9" s="6"/>
      <c r="B9" s="151" t="s">
        <v>209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9"/>
      <c r="N9" s="6"/>
    </row>
    <row r="10" spans="1:15" ht="7.5" customHeight="1" x14ac:dyDescent="0.25">
      <c r="A10" s="6"/>
      <c r="B10" s="30"/>
      <c r="C10" s="30"/>
      <c r="D10" s="30"/>
      <c r="E10" s="31"/>
      <c r="F10" s="31"/>
      <c r="G10" s="31"/>
      <c r="H10" s="32"/>
      <c r="I10" s="32"/>
      <c r="J10" s="32"/>
      <c r="K10" s="32"/>
      <c r="L10" s="32"/>
      <c r="M10" s="32"/>
      <c r="N10" s="6"/>
    </row>
    <row r="11" spans="1:15" ht="27" customHeight="1" x14ac:dyDescent="0.25">
      <c r="A11" s="6"/>
      <c r="B11" s="33"/>
      <c r="C11" s="33"/>
      <c r="D11" s="33"/>
      <c r="E11" s="162" t="s">
        <v>97</v>
      </c>
      <c r="F11" s="162"/>
      <c r="G11" s="162" t="s">
        <v>98</v>
      </c>
      <c r="H11" s="162"/>
      <c r="I11" s="162" t="s">
        <v>99</v>
      </c>
      <c r="J11" s="162"/>
      <c r="K11" s="162" t="s">
        <v>100</v>
      </c>
      <c r="L11" s="162"/>
      <c r="M11" s="163" t="s">
        <v>9</v>
      </c>
      <c r="N11" s="6"/>
    </row>
    <row r="12" spans="1:15" ht="16.5" customHeight="1" x14ac:dyDescent="0.25">
      <c r="A12" s="6"/>
      <c r="B12" s="33"/>
      <c r="C12" s="33"/>
      <c r="D12" s="33"/>
      <c r="E12" s="85" t="s">
        <v>18</v>
      </c>
      <c r="F12" s="85" t="s">
        <v>19</v>
      </c>
      <c r="G12" s="85" t="s">
        <v>18</v>
      </c>
      <c r="H12" s="85" t="s">
        <v>19</v>
      </c>
      <c r="I12" s="85" t="s">
        <v>18</v>
      </c>
      <c r="J12" s="85" t="s">
        <v>19</v>
      </c>
      <c r="K12" s="85" t="s">
        <v>18</v>
      </c>
      <c r="L12" s="85" t="s">
        <v>19</v>
      </c>
      <c r="M12" s="163"/>
      <c r="N12" s="6"/>
    </row>
    <row r="13" spans="1:15" x14ac:dyDescent="0.25">
      <c r="A13" s="6"/>
      <c r="B13" s="36" t="s">
        <v>17</v>
      </c>
      <c r="C13" s="36"/>
      <c r="D13" s="36"/>
      <c r="E13" s="48">
        <v>1</v>
      </c>
      <c r="F13" s="48">
        <v>6</v>
      </c>
      <c r="G13" s="48">
        <v>2</v>
      </c>
      <c r="H13" s="48">
        <v>10</v>
      </c>
      <c r="I13" s="48">
        <v>1</v>
      </c>
      <c r="J13" s="48">
        <v>1</v>
      </c>
      <c r="K13" s="48">
        <v>1</v>
      </c>
      <c r="L13" s="48">
        <v>2</v>
      </c>
      <c r="M13" s="47">
        <f>SUM(E13:L13)</f>
        <v>24</v>
      </c>
      <c r="N13" s="6"/>
      <c r="O13" s="28" t="s">
        <v>32</v>
      </c>
    </row>
    <row r="14" spans="1:15" x14ac:dyDescent="0.25">
      <c r="A14" s="6"/>
      <c r="B14" s="36" t="s">
        <v>10</v>
      </c>
      <c r="C14" s="36"/>
      <c r="D14" s="36"/>
      <c r="E14" s="48">
        <v>0</v>
      </c>
      <c r="F14" s="48">
        <v>4</v>
      </c>
      <c r="G14" s="48">
        <v>4</v>
      </c>
      <c r="H14" s="48">
        <v>6</v>
      </c>
      <c r="I14" s="48">
        <v>1</v>
      </c>
      <c r="J14" s="48">
        <v>0</v>
      </c>
      <c r="K14" s="48">
        <v>2</v>
      </c>
      <c r="L14" s="48">
        <v>1</v>
      </c>
      <c r="M14" s="47">
        <f t="shared" ref="M14:M20" si="0">SUM(E14:L14)</f>
        <v>18</v>
      </c>
      <c r="N14" s="6"/>
      <c r="O14" s="28" t="s">
        <v>33</v>
      </c>
    </row>
    <row r="15" spans="1:15" x14ac:dyDescent="0.25">
      <c r="A15" s="6"/>
      <c r="B15" s="36" t="s">
        <v>11</v>
      </c>
      <c r="C15" s="36"/>
      <c r="D15" s="36"/>
      <c r="E15" s="48">
        <v>4</v>
      </c>
      <c r="F15" s="48">
        <v>2</v>
      </c>
      <c r="G15" s="48">
        <v>1</v>
      </c>
      <c r="H15" s="48">
        <v>7</v>
      </c>
      <c r="I15" s="48">
        <v>1</v>
      </c>
      <c r="J15" s="48">
        <v>1</v>
      </c>
      <c r="K15" s="48">
        <v>5</v>
      </c>
      <c r="L15" s="48">
        <v>2</v>
      </c>
      <c r="M15" s="47">
        <f t="shared" si="0"/>
        <v>23</v>
      </c>
      <c r="N15" s="6"/>
      <c r="O15" s="28" t="s">
        <v>34</v>
      </c>
    </row>
    <row r="16" spans="1:15" x14ac:dyDescent="0.25">
      <c r="A16" s="6"/>
      <c r="B16" s="36" t="s">
        <v>12</v>
      </c>
      <c r="C16" s="36"/>
      <c r="D16" s="36"/>
      <c r="E16" s="48">
        <v>4</v>
      </c>
      <c r="F16" s="48">
        <v>4</v>
      </c>
      <c r="G16" s="48">
        <v>4</v>
      </c>
      <c r="H16" s="48">
        <v>7</v>
      </c>
      <c r="I16" s="48">
        <v>0</v>
      </c>
      <c r="J16" s="48">
        <v>1</v>
      </c>
      <c r="K16" s="48">
        <v>3</v>
      </c>
      <c r="L16" s="48">
        <v>1</v>
      </c>
      <c r="M16" s="47">
        <f t="shared" si="0"/>
        <v>24</v>
      </c>
      <c r="N16" s="6"/>
      <c r="O16" s="28" t="s">
        <v>35</v>
      </c>
    </row>
    <row r="17" spans="1:15" x14ac:dyDescent="0.25">
      <c r="A17" s="6"/>
      <c r="B17" s="36" t="s">
        <v>13</v>
      </c>
      <c r="C17" s="36"/>
      <c r="D17" s="36"/>
      <c r="E17" s="48">
        <v>5</v>
      </c>
      <c r="F17" s="48">
        <v>2</v>
      </c>
      <c r="G17" s="48">
        <v>4</v>
      </c>
      <c r="H17" s="48">
        <v>14</v>
      </c>
      <c r="I17" s="48">
        <v>1</v>
      </c>
      <c r="J17" s="48">
        <v>2</v>
      </c>
      <c r="K17" s="48">
        <v>2</v>
      </c>
      <c r="L17" s="48">
        <v>3</v>
      </c>
      <c r="M17" s="47">
        <f t="shared" si="0"/>
        <v>33</v>
      </c>
      <c r="N17" s="6"/>
      <c r="O17" s="28" t="s">
        <v>36</v>
      </c>
    </row>
    <row r="18" spans="1:15" x14ac:dyDescent="0.25">
      <c r="A18" s="6"/>
      <c r="B18" s="36" t="s">
        <v>14</v>
      </c>
      <c r="C18" s="36"/>
      <c r="D18" s="36"/>
      <c r="E18" s="48">
        <v>2</v>
      </c>
      <c r="F18" s="48">
        <v>2</v>
      </c>
      <c r="G18" s="48">
        <v>2</v>
      </c>
      <c r="H18" s="48">
        <v>10</v>
      </c>
      <c r="I18" s="48">
        <v>1</v>
      </c>
      <c r="J18" s="48">
        <v>1</v>
      </c>
      <c r="K18" s="48">
        <v>2</v>
      </c>
      <c r="L18" s="48">
        <v>5</v>
      </c>
      <c r="M18" s="47">
        <f t="shared" si="0"/>
        <v>25</v>
      </c>
      <c r="N18" s="6"/>
      <c r="O18" s="28" t="s">
        <v>37</v>
      </c>
    </row>
    <row r="19" spans="1:15" x14ac:dyDescent="0.25">
      <c r="A19" s="6"/>
      <c r="B19" s="36" t="s">
        <v>15</v>
      </c>
      <c r="C19" s="36"/>
      <c r="D19" s="36"/>
      <c r="E19" s="48">
        <v>1</v>
      </c>
      <c r="F19" s="48">
        <v>7</v>
      </c>
      <c r="G19" s="48">
        <v>4</v>
      </c>
      <c r="H19" s="48">
        <v>7</v>
      </c>
      <c r="I19" s="48">
        <v>0</v>
      </c>
      <c r="J19" s="48">
        <v>2</v>
      </c>
      <c r="K19" s="48">
        <v>1</v>
      </c>
      <c r="L19" s="48">
        <v>3</v>
      </c>
      <c r="M19" s="47">
        <f t="shared" si="0"/>
        <v>25</v>
      </c>
      <c r="N19" s="6"/>
      <c r="O19" s="28" t="s">
        <v>38</v>
      </c>
    </row>
    <row r="20" spans="1:15" x14ac:dyDescent="0.25">
      <c r="A20" s="6"/>
      <c r="B20" s="36" t="s">
        <v>16</v>
      </c>
      <c r="C20" s="36"/>
      <c r="D20" s="36"/>
      <c r="E20" s="48">
        <v>1</v>
      </c>
      <c r="F20" s="48">
        <v>13</v>
      </c>
      <c r="G20" s="48">
        <v>3</v>
      </c>
      <c r="H20" s="48">
        <v>9</v>
      </c>
      <c r="I20" s="48">
        <v>1</v>
      </c>
      <c r="J20" s="48">
        <v>0</v>
      </c>
      <c r="K20" s="48">
        <v>4</v>
      </c>
      <c r="L20" s="48">
        <v>1</v>
      </c>
      <c r="M20" s="47">
        <f t="shared" si="0"/>
        <v>32</v>
      </c>
      <c r="N20" s="6"/>
      <c r="O20" s="28" t="s">
        <v>39</v>
      </c>
    </row>
    <row r="21" spans="1:15" ht="15" thickBot="1" x14ac:dyDescent="0.3">
      <c r="A21" s="6"/>
      <c r="B21" s="39" t="s">
        <v>9</v>
      </c>
      <c r="C21" s="39"/>
      <c r="D21" s="39"/>
      <c r="E21" s="40">
        <f>SUM(E13:E20)</f>
        <v>18</v>
      </c>
      <c r="F21" s="40">
        <f t="shared" ref="F21:M21" si="1">SUM(F13:F20)</f>
        <v>40</v>
      </c>
      <c r="G21" s="40">
        <f t="shared" si="1"/>
        <v>24</v>
      </c>
      <c r="H21" s="40">
        <f t="shared" si="1"/>
        <v>70</v>
      </c>
      <c r="I21" s="40">
        <f t="shared" si="1"/>
        <v>6</v>
      </c>
      <c r="J21" s="40">
        <f t="shared" si="1"/>
        <v>8</v>
      </c>
      <c r="K21" s="40">
        <f t="shared" si="1"/>
        <v>20</v>
      </c>
      <c r="L21" s="40">
        <f t="shared" si="1"/>
        <v>18</v>
      </c>
      <c r="M21" s="40">
        <f t="shared" si="1"/>
        <v>204</v>
      </c>
      <c r="N21" s="6"/>
      <c r="O21" s="138"/>
    </row>
    <row r="22" spans="1:15" x14ac:dyDescent="0.2">
      <c r="A22" s="6"/>
      <c r="B22" s="26" t="s">
        <v>131</v>
      </c>
      <c r="C22" s="26"/>
      <c r="D22" s="26"/>
      <c r="E22" s="27"/>
      <c r="F22" s="27"/>
      <c r="G22" s="27"/>
      <c r="H22" s="27"/>
      <c r="I22" s="27"/>
      <c r="J22" s="27"/>
      <c r="K22" s="27"/>
      <c r="L22" s="27"/>
      <c r="M22" s="51"/>
      <c r="N22" s="6"/>
      <c r="O22" s="122"/>
    </row>
    <row r="23" spans="1:15" x14ac:dyDescent="0.25">
      <c r="A23" s="6"/>
      <c r="B23" s="154" t="s">
        <v>116</v>
      </c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6"/>
      <c r="O23" s="119"/>
    </row>
    <row r="24" spans="1:15" ht="18.75" customHeight="1" x14ac:dyDescent="0.25">
      <c r="A24" s="6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6"/>
    </row>
    <row r="25" spans="1:15" s="52" customFormat="1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86"/>
      <c r="M25" s="17"/>
      <c r="N25" s="17"/>
    </row>
    <row r="26" spans="1:15" s="52" customFormat="1" x14ac:dyDescent="0.25">
      <c r="A26" s="17"/>
      <c r="B26" s="87"/>
      <c r="C26" s="17"/>
      <c r="D26" s="17"/>
      <c r="E26" s="17"/>
      <c r="F26" s="17"/>
      <c r="G26" s="17"/>
      <c r="H26" s="17"/>
      <c r="I26" s="17"/>
      <c r="J26" s="17"/>
      <c r="K26" s="17"/>
      <c r="L26" s="86"/>
      <c r="M26" s="17"/>
      <c r="N26" s="17"/>
    </row>
    <row r="27" spans="1:15" s="52" customFormat="1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86"/>
      <c r="M27" s="17"/>
      <c r="N27" s="17"/>
    </row>
    <row r="28" spans="1:15" s="52" customFormat="1" x14ac:dyDescent="0.25">
      <c r="A28" s="17"/>
      <c r="B28" s="87"/>
      <c r="C28" s="17"/>
      <c r="D28" s="17"/>
      <c r="E28" s="17"/>
      <c r="F28" s="17"/>
      <c r="G28" s="17"/>
      <c r="H28" s="17"/>
      <c r="I28" s="17"/>
      <c r="J28" s="17"/>
      <c r="K28" s="17"/>
      <c r="L28" s="86"/>
      <c r="M28" s="17"/>
      <c r="N28" s="17"/>
    </row>
    <row r="29" spans="1:15" s="52" customFormat="1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86"/>
      <c r="M29" s="17"/>
      <c r="N29" s="17"/>
    </row>
    <row r="30" spans="1:15" s="52" customFormat="1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86"/>
      <c r="M30" s="17"/>
      <c r="N30" s="88"/>
    </row>
    <row r="31" spans="1:15" s="52" customFormat="1" x14ac:dyDescent="0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86"/>
      <c r="M31" s="17"/>
      <c r="N31" s="17"/>
    </row>
    <row r="32" spans="1:15" s="52" customFormat="1" x14ac:dyDescent="0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86"/>
      <c r="M32" s="17"/>
      <c r="N32" s="17"/>
    </row>
    <row r="33" spans="1:14" s="52" customFormat="1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86"/>
      <c r="M33" s="17"/>
      <c r="N33" s="17"/>
    </row>
    <row r="34" spans="1:14" s="52" customFormat="1" x14ac:dyDescent="0.2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86"/>
      <c r="M34" s="17"/>
      <c r="N34" s="17"/>
    </row>
    <row r="35" spans="1:14" s="52" customFormat="1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86"/>
      <c r="M35" s="17"/>
      <c r="N35" s="17"/>
    </row>
    <row r="36" spans="1:14" s="52" customFormat="1" x14ac:dyDescent="0.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86"/>
      <c r="M36" s="17"/>
      <c r="N36" s="17"/>
    </row>
    <row r="37" spans="1:14" s="52" customFormat="1" x14ac:dyDescent="0.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86"/>
      <c r="M37" s="17"/>
      <c r="N37" s="17"/>
    </row>
    <row r="38" spans="1:14" s="52" customFormat="1" x14ac:dyDescent="0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86"/>
      <c r="M38" s="17"/>
      <c r="N38" s="17"/>
    </row>
    <row r="39" spans="1:14" s="52" customFormat="1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86"/>
      <c r="M39" s="17"/>
      <c r="N39" s="17"/>
    </row>
    <row r="40" spans="1:14" s="52" customFormat="1" ht="6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86"/>
      <c r="M40" s="17"/>
      <c r="N40" s="17"/>
    </row>
    <row r="41" spans="1:14" s="52" customForma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86"/>
      <c r="M41" s="17"/>
      <c r="N41" s="17"/>
    </row>
    <row r="42" spans="1:14" s="53" customFormat="1" x14ac:dyDescent="0.25">
      <c r="B42" s="53" t="s">
        <v>81</v>
      </c>
      <c r="C42" s="77">
        <v>194</v>
      </c>
      <c r="D42" s="77"/>
    </row>
    <row r="43" spans="1:14" s="53" customFormat="1" x14ac:dyDescent="0.25">
      <c r="B43" s="53" t="s">
        <v>82</v>
      </c>
      <c r="C43" s="77">
        <v>114</v>
      </c>
      <c r="D43" s="77"/>
    </row>
    <row r="44" spans="1:14" s="52" customFormat="1" x14ac:dyDescent="0.25"/>
    <row r="45" spans="1:14" s="52" customFormat="1" x14ac:dyDescent="0.25"/>
    <row r="46" spans="1:14" s="52" customFormat="1" x14ac:dyDescent="0.25"/>
    <row r="47" spans="1:14" s="90" customFormat="1" x14ac:dyDescent="0.25"/>
    <row r="48" spans="1:14" s="90" customFormat="1" x14ac:dyDescent="0.25"/>
    <row r="49" spans="2:35" s="90" customFormat="1" x14ac:dyDescent="0.25"/>
    <row r="50" spans="2:35" s="90" customFormat="1" x14ac:dyDescent="0.25">
      <c r="AD50" s="53"/>
      <c r="AE50" s="53"/>
      <c r="AF50" s="53"/>
      <c r="AG50" s="53"/>
      <c r="AH50" s="53"/>
      <c r="AI50" s="53"/>
    </row>
    <row r="51" spans="2:35" s="54" customFormat="1" x14ac:dyDescent="0.25">
      <c r="B51" s="53"/>
      <c r="C51" s="53" t="s">
        <v>17</v>
      </c>
      <c r="D51" s="53"/>
      <c r="E51" s="53"/>
      <c r="F51" s="53"/>
      <c r="G51" s="53" t="s">
        <v>10</v>
      </c>
      <c r="H51" s="53"/>
      <c r="I51" s="53"/>
      <c r="J51" s="53"/>
      <c r="K51" s="53" t="s">
        <v>11</v>
      </c>
      <c r="L51" s="53"/>
      <c r="M51" s="53"/>
      <c r="N51" s="53"/>
      <c r="O51" s="53" t="s">
        <v>12</v>
      </c>
      <c r="P51" s="53"/>
      <c r="Q51" s="53"/>
      <c r="R51" s="53"/>
      <c r="S51" s="53" t="s">
        <v>13</v>
      </c>
      <c r="T51" s="53"/>
      <c r="U51" s="53"/>
      <c r="V51" s="53"/>
      <c r="W51" s="53" t="s">
        <v>14</v>
      </c>
      <c r="X51" s="53"/>
      <c r="Y51" s="53"/>
      <c r="Z51" s="53"/>
      <c r="AA51" s="53" t="s">
        <v>15</v>
      </c>
      <c r="AB51" s="53"/>
      <c r="AC51" s="53"/>
      <c r="AD51" s="53"/>
      <c r="AE51" s="53" t="s">
        <v>16</v>
      </c>
      <c r="AF51" s="53"/>
      <c r="AG51" s="53"/>
      <c r="AH51" s="53"/>
      <c r="AI51" s="53"/>
    </row>
    <row r="52" spans="2:35" s="54" customFormat="1" x14ac:dyDescent="0.25">
      <c r="B52" s="53"/>
      <c r="C52" s="53" t="s">
        <v>101</v>
      </c>
      <c r="D52" s="53" t="s">
        <v>102</v>
      </c>
      <c r="E52" s="53" t="s">
        <v>103</v>
      </c>
      <c r="F52" s="53" t="s">
        <v>100</v>
      </c>
      <c r="G52" s="53" t="s">
        <v>101</v>
      </c>
      <c r="H52" s="53" t="s">
        <v>102</v>
      </c>
      <c r="I52" s="53" t="s">
        <v>103</v>
      </c>
      <c r="J52" s="53" t="s">
        <v>100</v>
      </c>
      <c r="K52" s="53" t="s">
        <v>101</v>
      </c>
      <c r="L52" s="53" t="s">
        <v>102</v>
      </c>
      <c r="M52" s="53" t="s">
        <v>103</v>
      </c>
      <c r="N52" s="53" t="s">
        <v>100</v>
      </c>
      <c r="O52" s="53" t="s">
        <v>101</v>
      </c>
      <c r="P52" s="53" t="s">
        <v>102</v>
      </c>
      <c r="Q52" s="53" t="s">
        <v>103</v>
      </c>
      <c r="R52" s="53" t="s">
        <v>100</v>
      </c>
      <c r="S52" s="53" t="s">
        <v>101</v>
      </c>
      <c r="T52" s="53" t="s">
        <v>102</v>
      </c>
      <c r="U52" s="53" t="s">
        <v>103</v>
      </c>
      <c r="V52" s="53" t="s">
        <v>100</v>
      </c>
      <c r="W52" s="53" t="s">
        <v>101</v>
      </c>
      <c r="X52" s="53" t="s">
        <v>102</v>
      </c>
      <c r="Y52" s="53" t="s">
        <v>103</v>
      </c>
      <c r="Z52" s="53" t="s">
        <v>100</v>
      </c>
      <c r="AA52" s="53" t="s">
        <v>101</v>
      </c>
      <c r="AB52" s="53" t="s">
        <v>102</v>
      </c>
      <c r="AC52" s="53" t="s">
        <v>103</v>
      </c>
      <c r="AD52" s="53" t="s">
        <v>100</v>
      </c>
      <c r="AE52" s="53" t="s">
        <v>101</v>
      </c>
      <c r="AF52" s="53" t="s">
        <v>102</v>
      </c>
      <c r="AG52" s="53" t="s">
        <v>103</v>
      </c>
      <c r="AH52" s="53" t="s">
        <v>100</v>
      </c>
      <c r="AI52" s="53"/>
    </row>
    <row r="53" spans="2:35" s="54" customFormat="1" x14ac:dyDescent="0.25">
      <c r="B53" s="53" t="s">
        <v>104</v>
      </c>
      <c r="C53" s="89">
        <f>+E13</f>
        <v>1</v>
      </c>
      <c r="D53" s="89">
        <f>+G13</f>
        <v>2</v>
      </c>
      <c r="E53" s="89">
        <f>+I13</f>
        <v>1</v>
      </c>
      <c r="F53" s="89">
        <f>+K13</f>
        <v>1</v>
      </c>
      <c r="G53" s="89">
        <f>+E14</f>
        <v>0</v>
      </c>
      <c r="H53" s="89">
        <f>+G14</f>
        <v>4</v>
      </c>
      <c r="I53" s="89">
        <f>+I14</f>
        <v>1</v>
      </c>
      <c r="J53" s="89">
        <f>+K14</f>
        <v>2</v>
      </c>
      <c r="K53" s="89">
        <f>+E15</f>
        <v>4</v>
      </c>
      <c r="L53" s="89">
        <f>+G15</f>
        <v>1</v>
      </c>
      <c r="M53" s="89">
        <f>+I15</f>
        <v>1</v>
      </c>
      <c r="N53" s="89">
        <f>+K15</f>
        <v>5</v>
      </c>
      <c r="O53" s="89">
        <f>+E16</f>
        <v>4</v>
      </c>
      <c r="P53" s="89">
        <f>+G16</f>
        <v>4</v>
      </c>
      <c r="Q53" s="89">
        <f>+I16</f>
        <v>0</v>
      </c>
      <c r="R53" s="89">
        <f>+K16</f>
        <v>3</v>
      </c>
      <c r="S53" s="89">
        <f>+E17</f>
        <v>5</v>
      </c>
      <c r="T53" s="89">
        <f>+G17</f>
        <v>4</v>
      </c>
      <c r="U53" s="89">
        <f>+I17</f>
        <v>1</v>
      </c>
      <c r="V53" s="89">
        <f>+K17</f>
        <v>2</v>
      </c>
      <c r="W53" s="89">
        <f>+E18</f>
        <v>2</v>
      </c>
      <c r="X53" s="89">
        <f>+G18</f>
        <v>2</v>
      </c>
      <c r="Y53" s="89">
        <f>+I18</f>
        <v>1</v>
      </c>
      <c r="Z53" s="89">
        <f>+K18</f>
        <v>2</v>
      </c>
      <c r="AA53" s="89">
        <f>+E19</f>
        <v>1</v>
      </c>
      <c r="AB53" s="89">
        <f>+G19</f>
        <v>4</v>
      </c>
      <c r="AC53" s="89">
        <f>+I19</f>
        <v>0</v>
      </c>
      <c r="AD53" s="89">
        <f>+K19</f>
        <v>1</v>
      </c>
      <c r="AE53" s="89">
        <f>+E20</f>
        <v>1</v>
      </c>
      <c r="AF53" s="89">
        <f>+G20</f>
        <v>3</v>
      </c>
      <c r="AG53" s="89">
        <f>+I20</f>
        <v>1</v>
      </c>
      <c r="AH53" s="89">
        <f>+K20</f>
        <v>4</v>
      </c>
      <c r="AI53" s="53"/>
    </row>
    <row r="54" spans="2:35" s="54" customFormat="1" x14ac:dyDescent="0.25">
      <c r="B54" s="53" t="s">
        <v>105</v>
      </c>
      <c r="C54" s="89">
        <f>+F13</f>
        <v>6</v>
      </c>
      <c r="D54" s="89">
        <f>+H13</f>
        <v>10</v>
      </c>
      <c r="E54" s="89">
        <f>+J13</f>
        <v>1</v>
      </c>
      <c r="F54" s="89">
        <f>+L13</f>
        <v>2</v>
      </c>
      <c r="G54" s="89">
        <f>+F14</f>
        <v>4</v>
      </c>
      <c r="H54" s="89">
        <f>+H14</f>
        <v>6</v>
      </c>
      <c r="I54" s="89">
        <f>+J14</f>
        <v>0</v>
      </c>
      <c r="J54" s="89">
        <f>+L14</f>
        <v>1</v>
      </c>
      <c r="K54" s="89">
        <f>+F15</f>
        <v>2</v>
      </c>
      <c r="L54" s="89">
        <f>+H15</f>
        <v>7</v>
      </c>
      <c r="M54" s="89">
        <f>+J15</f>
        <v>1</v>
      </c>
      <c r="N54" s="89">
        <f>+L15</f>
        <v>2</v>
      </c>
      <c r="O54" s="89">
        <f>+F16</f>
        <v>4</v>
      </c>
      <c r="P54" s="89">
        <f>+H16</f>
        <v>7</v>
      </c>
      <c r="Q54" s="89">
        <f>+J16</f>
        <v>1</v>
      </c>
      <c r="R54" s="89">
        <f>+L16</f>
        <v>1</v>
      </c>
      <c r="S54" s="89">
        <f>+F17</f>
        <v>2</v>
      </c>
      <c r="T54" s="89">
        <f>+H17</f>
        <v>14</v>
      </c>
      <c r="U54" s="89">
        <f>+J17</f>
        <v>2</v>
      </c>
      <c r="V54" s="89">
        <f>+L17</f>
        <v>3</v>
      </c>
      <c r="W54" s="89">
        <f>+F18</f>
        <v>2</v>
      </c>
      <c r="X54" s="89">
        <f>+H18</f>
        <v>10</v>
      </c>
      <c r="Y54" s="89">
        <f>+J18</f>
        <v>1</v>
      </c>
      <c r="Z54" s="89">
        <f>+L18</f>
        <v>5</v>
      </c>
      <c r="AA54" s="89">
        <f>+F19</f>
        <v>7</v>
      </c>
      <c r="AB54" s="89">
        <f>+H19</f>
        <v>7</v>
      </c>
      <c r="AC54" s="89">
        <f>+J19</f>
        <v>2</v>
      </c>
      <c r="AD54" s="89">
        <f>+L19</f>
        <v>3</v>
      </c>
      <c r="AE54" s="89">
        <f>+F20</f>
        <v>13</v>
      </c>
      <c r="AF54" s="89">
        <f>+H20</f>
        <v>9</v>
      </c>
      <c r="AG54" s="89">
        <f>+J20</f>
        <v>0</v>
      </c>
      <c r="AH54" s="89">
        <f>+L20</f>
        <v>1</v>
      </c>
      <c r="AI54" s="53"/>
    </row>
    <row r="55" spans="2:35" s="90" customFormat="1" x14ac:dyDescent="0.25">
      <c r="AD55" s="53"/>
      <c r="AE55" s="53"/>
      <c r="AF55" s="53"/>
      <c r="AG55" s="53"/>
      <c r="AH55" s="53"/>
      <c r="AI55" s="53"/>
    </row>
    <row r="56" spans="2:35" s="90" customFormat="1" x14ac:dyDescent="0.25"/>
    <row r="57" spans="2:35" s="90" customFormat="1" x14ac:dyDescent="0.25"/>
    <row r="58" spans="2:35" s="90" customFormat="1" x14ac:dyDescent="0.25"/>
    <row r="59" spans="2:35" s="52" customFormat="1" x14ac:dyDescent="0.25"/>
  </sheetData>
  <mergeCells count="8">
    <mergeCell ref="B6:K6"/>
    <mergeCell ref="B9:M9"/>
    <mergeCell ref="B23:M23"/>
    <mergeCell ref="E11:F11"/>
    <mergeCell ref="G11:H11"/>
    <mergeCell ref="I11:J11"/>
    <mergeCell ref="K11:L11"/>
    <mergeCell ref="M11:M12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61"/>
  <sheetViews>
    <sheetView zoomScaleNormal="100"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9.140625" style="7" customWidth="1"/>
    <col min="4" max="4" width="9.140625" style="7" customWidth="1"/>
    <col min="5" max="12" width="11.28515625" style="7" customWidth="1"/>
    <col min="13" max="13" width="10.85546875" style="7" customWidth="1"/>
    <col min="14" max="14" width="2.7109375" style="7" customWidth="1"/>
    <col min="15" max="15" width="8.7109375" style="28"/>
    <col min="16" max="16" width="12" style="7" bestFit="1" customWidth="1"/>
    <col min="17" max="16384" width="8.7109375" style="7"/>
  </cols>
  <sheetData>
    <row r="1" spans="1:15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5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1:15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5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5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</row>
    <row r="6" spans="1:15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</row>
    <row r="7" spans="1:15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5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5" ht="18.75" customHeight="1" x14ac:dyDescent="0.25">
      <c r="A9" s="6"/>
      <c r="B9" s="151" t="s">
        <v>210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9"/>
      <c r="N9" s="6"/>
    </row>
    <row r="10" spans="1:15" ht="7.5" customHeight="1" x14ac:dyDescent="0.25">
      <c r="A10" s="6"/>
      <c r="B10" s="30"/>
      <c r="C10" s="30"/>
      <c r="D10" s="30"/>
      <c r="E10" s="31"/>
      <c r="F10" s="31"/>
      <c r="G10" s="31"/>
      <c r="H10" s="32"/>
      <c r="I10" s="32"/>
      <c r="J10" s="32"/>
      <c r="K10" s="32"/>
      <c r="L10" s="32"/>
      <c r="M10" s="32"/>
      <c r="N10" s="6"/>
    </row>
    <row r="11" spans="1:15" ht="30" customHeight="1" x14ac:dyDescent="0.25">
      <c r="A11" s="6"/>
      <c r="B11" s="33"/>
      <c r="C11" s="33"/>
      <c r="D11" s="33"/>
      <c r="E11" s="162" t="s">
        <v>97</v>
      </c>
      <c r="F11" s="162"/>
      <c r="G11" s="162" t="s">
        <v>98</v>
      </c>
      <c r="H11" s="162"/>
      <c r="I11" s="162" t="s">
        <v>99</v>
      </c>
      <c r="J11" s="162"/>
      <c r="K11" s="162" t="s">
        <v>100</v>
      </c>
      <c r="L11" s="162"/>
      <c r="M11" s="163" t="s">
        <v>9</v>
      </c>
      <c r="N11" s="6"/>
    </row>
    <row r="12" spans="1:15" ht="21.75" customHeight="1" x14ac:dyDescent="0.25">
      <c r="A12" s="6"/>
      <c r="B12" s="33"/>
      <c r="C12" s="33"/>
      <c r="D12" s="33"/>
      <c r="E12" s="85" t="s">
        <v>106</v>
      </c>
      <c r="F12" s="85" t="s">
        <v>107</v>
      </c>
      <c r="G12" s="85" t="s">
        <v>106</v>
      </c>
      <c r="H12" s="85" t="s">
        <v>107</v>
      </c>
      <c r="I12" s="85" t="s">
        <v>106</v>
      </c>
      <c r="J12" s="85" t="s">
        <v>107</v>
      </c>
      <c r="K12" s="85" t="s">
        <v>106</v>
      </c>
      <c r="L12" s="85" t="s">
        <v>107</v>
      </c>
      <c r="M12" s="163"/>
      <c r="N12" s="6"/>
    </row>
    <row r="13" spans="1:15" x14ac:dyDescent="0.25">
      <c r="A13" s="6"/>
      <c r="B13" s="36" t="s">
        <v>17</v>
      </c>
      <c r="C13" s="36"/>
      <c r="D13" s="36"/>
      <c r="E13" s="48">
        <v>7</v>
      </c>
      <c r="F13" s="48">
        <v>0</v>
      </c>
      <c r="G13" s="48">
        <v>12</v>
      </c>
      <c r="H13" s="48">
        <v>0</v>
      </c>
      <c r="I13" s="48">
        <v>2</v>
      </c>
      <c r="J13" s="48">
        <v>0</v>
      </c>
      <c r="K13" s="48">
        <v>3</v>
      </c>
      <c r="L13" s="48">
        <v>0</v>
      </c>
      <c r="M13" s="47">
        <f>SUM(E13:L13)</f>
        <v>24</v>
      </c>
      <c r="N13" s="6"/>
      <c r="O13" s="28" t="s">
        <v>32</v>
      </c>
    </row>
    <row r="14" spans="1:15" x14ac:dyDescent="0.25">
      <c r="A14" s="6"/>
      <c r="B14" s="36" t="s">
        <v>10</v>
      </c>
      <c r="C14" s="36"/>
      <c r="D14" s="36"/>
      <c r="E14" s="48">
        <v>4</v>
      </c>
      <c r="F14" s="48">
        <v>0</v>
      </c>
      <c r="G14" s="48">
        <v>10</v>
      </c>
      <c r="H14" s="48">
        <v>0</v>
      </c>
      <c r="I14" s="48">
        <v>1</v>
      </c>
      <c r="J14" s="48">
        <v>0</v>
      </c>
      <c r="K14" s="48">
        <v>3</v>
      </c>
      <c r="L14" s="48">
        <v>0</v>
      </c>
      <c r="M14" s="47">
        <f t="shared" ref="M14:M20" si="0">SUM(E14:L14)</f>
        <v>18</v>
      </c>
      <c r="N14" s="6"/>
      <c r="O14" s="28" t="s">
        <v>33</v>
      </c>
    </row>
    <row r="15" spans="1:15" x14ac:dyDescent="0.25">
      <c r="A15" s="6"/>
      <c r="B15" s="36" t="s">
        <v>11</v>
      </c>
      <c r="C15" s="36"/>
      <c r="D15" s="36"/>
      <c r="E15" s="48">
        <v>6</v>
      </c>
      <c r="F15" s="48">
        <v>0</v>
      </c>
      <c r="G15" s="48">
        <v>8</v>
      </c>
      <c r="H15" s="48">
        <v>0</v>
      </c>
      <c r="I15" s="48">
        <v>2</v>
      </c>
      <c r="J15" s="48">
        <v>0</v>
      </c>
      <c r="K15" s="48">
        <v>1</v>
      </c>
      <c r="L15" s="48">
        <v>6</v>
      </c>
      <c r="M15" s="47">
        <f t="shared" si="0"/>
        <v>23</v>
      </c>
      <c r="N15" s="6"/>
      <c r="O15" s="28" t="s">
        <v>34</v>
      </c>
    </row>
    <row r="16" spans="1:15" x14ac:dyDescent="0.25">
      <c r="A16" s="6"/>
      <c r="B16" s="36" t="s">
        <v>12</v>
      </c>
      <c r="C16" s="36"/>
      <c r="D16" s="36"/>
      <c r="E16" s="48">
        <v>8</v>
      </c>
      <c r="F16" s="48">
        <v>0</v>
      </c>
      <c r="G16" s="48">
        <v>11</v>
      </c>
      <c r="H16" s="48">
        <v>0</v>
      </c>
      <c r="I16" s="48">
        <v>1</v>
      </c>
      <c r="J16" s="48">
        <v>0</v>
      </c>
      <c r="K16" s="48">
        <v>4</v>
      </c>
      <c r="L16" s="48">
        <v>0</v>
      </c>
      <c r="M16" s="47">
        <f t="shared" si="0"/>
        <v>24</v>
      </c>
      <c r="N16" s="6"/>
      <c r="O16" s="28" t="s">
        <v>35</v>
      </c>
    </row>
    <row r="17" spans="1:15" x14ac:dyDescent="0.25">
      <c r="A17" s="6"/>
      <c r="B17" s="36" t="s">
        <v>13</v>
      </c>
      <c r="C17" s="36"/>
      <c r="D17" s="36"/>
      <c r="E17" s="48">
        <v>5</v>
      </c>
      <c r="F17" s="48">
        <v>2</v>
      </c>
      <c r="G17" s="48">
        <v>17</v>
      </c>
      <c r="H17" s="48">
        <v>1</v>
      </c>
      <c r="I17" s="48">
        <v>3</v>
      </c>
      <c r="J17" s="48">
        <v>0</v>
      </c>
      <c r="K17" s="48">
        <v>5</v>
      </c>
      <c r="L17" s="48">
        <v>0</v>
      </c>
      <c r="M17" s="47">
        <f t="shared" si="0"/>
        <v>33</v>
      </c>
      <c r="N17" s="6"/>
      <c r="O17" s="28" t="s">
        <v>36</v>
      </c>
    </row>
    <row r="18" spans="1:15" x14ac:dyDescent="0.25">
      <c r="A18" s="6"/>
      <c r="B18" s="36" t="s">
        <v>14</v>
      </c>
      <c r="C18" s="36"/>
      <c r="D18" s="36"/>
      <c r="E18" s="48">
        <v>4</v>
      </c>
      <c r="F18" s="48">
        <v>0</v>
      </c>
      <c r="G18" s="48">
        <v>12</v>
      </c>
      <c r="H18" s="48">
        <v>0</v>
      </c>
      <c r="I18" s="48">
        <v>2</v>
      </c>
      <c r="J18" s="48">
        <v>0</v>
      </c>
      <c r="K18" s="48">
        <v>5</v>
      </c>
      <c r="L18" s="48">
        <v>2</v>
      </c>
      <c r="M18" s="47">
        <f t="shared" si="0"/>
        <v>25</v>
      </c>
      <c r="N18" s="6"/>
      <c r="O18" s="28" t="s">
        <v>37</v>
      </c>
    </row>
    <row r="19" spans="1:15" x14ac:dyDescent="0.25">
      <c r="A19" s="6"/>
      <c r="B19" s="36" t="s">
        <v>15</v>
      </c>
      <c r="C19" s="36"/>
      <c r="D19" s="36"/>
      <c r="E19" s="48">
        <v>8</v>
      </c>
      <c r="F19" s="48">
        <v>0</v>
      </c>
      <c r="G19" s="48">
        <v>11</v>
      </c>
      <c r="H19" s="48">
        <v>0</v>
      </c>
      <c r="I19" s="48">
        <v>2</v>
      </c>
      <c r="J19" s="48">
        <v>0</v>
      </c>
      <c r="K19" s="48">
        <v>4</v>
      </c>
      <c r="L19" s="48">
        <v>0</v>
      </c>
      <c r="M19" s="47">
        <f t="shared" si="0"/>
        <v>25</v>
      </c>
      <c r="N19" s="6"/>
      <c r="O19" s="28" t="s">
        <v>38</v>
      </c>
    </row>
    <row r="20" spans="1:15" x14ac:dyDescent="0.25">
      <c r="A20" s="6"/>
      <c r="B20" s="36" t="s">
        <v>16</v>
      </c>
      <c r="C20" s="36"/>
      <c r="D20" s="36"/>
      <c r="E20" s="48">
        <v>14</v>
      </c>
      <c r="F20" s="48">
        <v>0</v>
      </c>
      <c r="G20" s="48">
        <v>12</v>
      </c>
      <c r="H20" s="48">
        <v>0</v>
      </c>
      <c r="I20" s="48">
        <v>1</v>
      </c>
      <c r="J20" s="48">
        <v>0</v>
      </c>
      <c r="K20" s="48">
        <v>5</v>
      </c>
      <c r="L20" s="48">
        <v>0</v>
      </c>
      <c r="M20" s="47">
        <f t="shared" si="0"/>
        <v>32</v>
      </c>
      <c r="N20" s="6"/>
    </row>
    <row r="21" spans="1:15" ht="15" thickBot="1" x14ac:dyDescent="0.3">
      <c r="A21" s="6"/>
      <c r="B21" s="39" t="s">
        <v>9</v>
      </c>
      <c r="C21" s="39"/>
      <c r="D21" s="39"/>
      <c r="E21" s="40">
        <f>SUM(E13:E20)</f>
        <v>56</v>
      </c>
      <c r="F21" s="40">
        <f t="shared" ref="F21:L21" si="1">SUM(F13:F20)</f>
        <v>2</v>
      </c>
      <c r="G21" s="40">
        <f t="shared" si="1"/>
        <v>93</v>
      </c>
      <c r="H21" s="40">
        <f t="shared" si="1"/>
        <v>1</v>
      </c>
      <c r="I21" s="40">
        <f t="shared" si="1"/>
        <v>14</v>
      </c>
      <c r="J21" s="40">
        <f t="shared" si="1"/>
        <v>0</v>
      </c>
      <c r="K21" s="40">
        <f t="shared" si="1"/>
        <v>30</v>
      </c>
      <c r="L21" s="40">
        <f t="shared" si="1"/>
        <v>8</v>
      </c>
      <c r="M21" s="40">
        <f>SUM(M13:M20)</f>
        <v>204</v>
      </c>
      <c r="N21" s="6"/>
      <c r="O21" s="122"/>
    </row>
    <row r="22" spans="1:15" x14ac:dyDescent="0.2">
      <c r="A22" s="6"/>
      <c r="B22" s="26" t="s">
        <v>131</v>
      </c>
      <c r="C22" s="26"/>
      <c r="D22" s="26"/>
      <c r="E22" s="27"/>
      <c r="F22" s="27"/>
      <c r="G22" s="27"/>
      <c r="H22" s="27"/>
      <c r="I22" s="27"/>
      <c r="J22" s="27"/>
      <c r="K22" s="27"/>
      <c r="L22" s="27"/>
      <c r="M22" s="51"/>
      <c r="N22" s="6"/>
    </row>
    <row r="23" spans="1:15" x14ac:dyDescent="0.25">
      <c r="A23" s="6"/>
      <c r="B23" s="154" t="s">
        <v>116</v>
      </c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6"/>
    </row>
    <row r="24" spans="1:15" ht="18.75" customHeight="1" x14ac:dyDescent="0.25">
      <c r="A24" s="6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6"/>
    </row>
    <row r="25" spans="1:15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43"/>
      <c r="M25" s="6"/>
      <c r="N25" s="6"/>
    </row>
    <row r="26" spans="1:15" x14ac:dyDescent="0.25">
      <c r="A26" s="6"/>
      <c r="B26" s="13"/>
      <c r="C26" s="6"/>
      <c r="D26" s="6"/>
      <c r="E26" s="6"/>
      <c r="F26" s="6"/>
      <c r="G26" s="6"/>
      <c r="H26" s="6"/>
      <c r="I26" s="6"/>
      <c r="J26" s="6"/>
      <c r="K26" s="6"/>
      <c r="L26" s="43"/>
      <c r="M26" s="6"/>
      <c r="N26" s="6"/>
    </row>
    <row r="27" spans="1:15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43"/>
      <c r="M27" s="6"/>
      <c r="N27" s="6"/>
    </row>
    <row r="28" spans="1:15" x14ac:dyDescent="0.25">
      <c r="A28" s="6"/>
      <c r="B28" s="13"/>
      <c r="C28" s="6"/>
      <c r="D28" s="6"/>
      <c r="E28" s="6"/>
      <c r="F28" s="6"/>
      <c r="G28" s="6"/>
      <c r="H28" s="6"/>
      <c r="I28" s="6"/>
      <c r="J28" s="6"/>
      <c r="K28" s="6"/>
      <c r="L28" s="43"/>
      <c r="M28" s="6"/>
      <c r="N28" s="6"/>
    </row>
    <row r="29" spans="1:15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43"/>
      <c r="M29" s="6"/>
      <c r="N29" s="6"/>
    </row>
    <row r="30" spans="1:15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43"/>
      <c r="M30" s="6"/>
      <c r="N30" s="45"/>
    </row>
    <row r="31" spans="1:15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43"/>
      <c r="M31" s="6"/>
      <c r="N31" s="6"/>
    </row>
    <row r="32" spans="1:15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43"/>
      <c r="M32" s="6"/>
      <c r="N32" s="6"/>
    </row>
    <row r="33" spans="1:34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43"/>
      <c r="M33" s="6"/>
      <c r="N33" s="6"/>
    </row>
    <row r="34" spans="1:34" s="28" customForma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43"/>
      <c r="M34" s="6"/>
      <c r="N34" s="6"/>
      <c r="P34" s="7"/>
      <c r="Q34" s="7"/>
      <c r="R34" s="7"/>
    </row>
    <row r="35" spans="1:34" s="28" customForma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43"/>
      <c r="M35" s="6"/>
      <c r="N35" s="6"/>
      <c r="P35" s="7"/>
      <c r="Q35" s="7"/>
      <c r="R35" s="7"/>
    </row>
    <row r="36" spans="1:34" s="28" customForma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43"/>
      <c r="M36" s="6"/>
      <c r="N36" s="6"/>
      <c r="P36" s="7"/>
      <c r="Q36" s="7"/>
      <c r="R36" s="7"/>
    </row>
    <row r="37" spans="1:34" s="28" customForma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43"/>
      <c r="M37" s="6"/>
      <c r="N37" s="6"/>
      <c r="P37" s="7"/>
      <c r="Q37" s="7"/>
      <c r="R37" s="7"/>
    </row>
    <row r="38" spans="1:34" s="28" customForma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43"/>
      <c r="M38" s="6"/>
      <c r="N38" s="6"/>
      <c r="P38" s="7"/>
      <c r="Q38" s="7"/>
      <c r="R38" s="7"/>
    </row>
    <row r="39" spans="1:34" s="28" customForma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43"/>
      <c r="M39" s="6"/>
      <c r="N39" s="6"/>
      <c r="P39" s="7"/>
      <c r="Q39" s="7"/>
      <c r="R39" s="7"/>
    </row>
    <row r="40" spans="1:34" s="28" customFormat="1" ht="6.7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43"/>
      <c r="M40" s="6"/>
      <c r="N40" s="6"/>
      <c r="P40" s="7"/>
      <c r="Q40" s="7"/>
      <c r="R40" s="7"/>
    </row>
    <row r="41" spans="1:34" s="52" customFormat="1" ht="12.75" customHeight="1" x14ac:dyDescent="0.25"/>
    <row r="42" spans="1:34" s="53" customFormat="1" x14ac:dyDescent="0.25"/>
    <row r="43" spans="1:34" s="53" customFormat="1" ht="6" customHeight="1" x14ac:dyDescent="0.25"/>
    <row r="44" spans="1:34" s="91" customFormat="1" x14ac:dyDescent="0.25">
      <c r="C44" s="165" t="s">
        <v>17</v>
      </c>
      <c r="D44" s="165"/>
      <c r="E44" s="165"/>
      <c r="F44" s="165"/>
      <c r="G44" s="164" t="s">
        <v>10</v>
      </c>
      <c r="H44" s="164"/>
      <c r="I44" s="164"/>
      <c r="J44" s="164"/>
      <c r="K44" s="164" t="s">
        <v>11</v>
      </c>
      <c r="L44" s="164"/>
      <c r="M44" s="164"/>
      <c r="N44" s="164"/>
      <c r="O44" s="164" t="s">
        <v>12</v>
      </c>
      <c r="P44" s="164"/>
      <c r="Q44" s="164"/>
      <c r="R44" s="164"/>
      <c r="S44" s="164" t="s">
        <v>13</v>
      </c>
      <c r="T44" s="164"/>
      <c r="U44" s="164"/>
      <c r="V44" s="164"/>
      <c r="W44" s="164" t="s">
        <v>14</v>
      </c>
      <c r="X44" s="164"/>
      <c r="Y44" s="164"/>
      <c r="Z44" s="164"/>
      <c r="AA44" s="164" t="s">
        <v>15</v>
      </c>
      <c r="AB44" s="164"/>
      <c r="AC44" s="164"/>
      <c r="AD44" s="164"/>
      <c r="AE44" s="164" t="s">
        <v>16</v>
      </c>
      <c r="AF44" s="164"/>
      <c r="AG44" s="164"/>
      <c r="AH44" s="164"/>
    </row>
    <row r="45" spans="1:34" s="91" customFormat="1" ht="77.25" customHeight="1" x14ac:dyDescent="0.25">
      <c r="C45" s="92" t="s">
        <v>101</v>
      </c>
      <c r="D45" s="92" t="s">
        <v>102</v>
      </c>
      <c r="E45" s="92" t="s">
        <v>103</v>
      </c>
      <c r="F45" s="92" t="s">
        <v>100</v>
      </c>
      <c r="G45" s="92" t="s">
        <v>101</v>
      </c>
      <c r="H45" s="92" t="s">
        <v>102</v>
      </c>
      <c r="I45" s="92" t="s">
        <v>103</v>
      </c>
      <c r="J45" s="92" t="s">
        <v>100</v>
      </c>
      <c r="K45" s="92" t="s">
        <v>101</v>
      </c>
      <c r="L45" s="92" t="s">
        <v>102</v>
      </c>
      <c r="M45" s="92" t="s">
        <v>103</v>
      </c>
      <c r="N45" s="92" t="s">
        <v>100</v>
      </c>
      <c r="O45" s="92" t="s">
        <v>101</v>
      </c>
      <c r="P45" s="92" t="s">
        <v>102</v>
      </c>
      <c r="Q45" s="92" t="s">
        <v>103</v>
      </c>
      <c r="R45" s="92" t="s">
        <v>100</v>
      </c>
      <c r="S45" s="92" t="s">
        <v>101</v>
      </c>
      <c r="T45" s="92" t="s">
        <v>102</v>
      </c>
      <c r="U45" s="92" t="s">
        <v>103</v>
      </c>
      <c r="V45" s="92" t="s">
        <v>100</v>
      </c>
      <c r="W45" s="92" t="s">
        <v>101</v>
      </c>
      <c r="X45" s="92" t="s">
        <v>102</v>
      </c>
      <c r="Y45" s="92" t="s">
        <v>103</v>
      </c>
      <c r="Z45" s="92" t="s">
        <v>100</v>
      </c>
      <c r="AA45" s="92" t="s">
        <v>101</v>
      </c>
      <c r="AB45" s="92" t="s">
        <v>102</v>
      </c>
      <c r="AC45" s="92" t="s">
        <v>103</v>
      </c>
      <c r="AD45" s="92" t="s">
        <v>100</v>
      </c>
      <c r="AE45" s="92" t="s">
        <v>101</v>
      </c>
      <c r="AF45" s="92" t="s">
        <v>102</v>
      </c>
      <c r="AG45" s="92" t="s">
        <v>103</v>
      </c>
      <c r="AH45" s="92" t="s">
        <v>100</v>
      </c>
    </row>
    <row r="46" spans="1:34" s="91" customFormat="1" x14ac:dyDescent="0.25">
      <c r="B46" s="91" t="s">
        <v>108</v>
      </c>
      <c r="C46" s="93">
        <f>+E13</f>
        <v>7</v>
      </c>
      <c r="D46" s="93">
        <f>+G13</f>
        <v>12</v>
      </c>
      <c r="E46" s="93">
        <f>+I13</f>
        <v>2</v>
      </c>
      <c r="F46" s="93">
        <f>+K13</f>
        <v>3</v>
      </c>
      <c r="G46" s="93">
        <f>+E14</f>
        <v>4</v>
      </c>
      <c r="H46" s="93">
        <f>+G14</f>
        <v>10</v>
      </c>
      <c r="I46" s="93">
        <f>+I14</f>
        <v>1</v>
      </c>
      <c r="J46" s="93">
        <f>+K14</f>
        <v>3</v>
      </c>
      <c r="K46" s="93">
        <f>+E15</f>
        <v>6</v>
      </c>
      <c r="L46" s="93">
        <f>+G15</f>
        <v>8</v>
      </c>
      <c r="M46" s="93">
        <f>+I15</f>
        <v>2</v>
      </c>
      <c r="N46" s="93">
        <f>+K15</f>
        <v>1</v>
      </c>
      <c r="O46" s="93">
        <f>+E16</f>
        <v>8</v>
      </c>
      <c r="P46" s="93">
        <f>+G16</f>
        <v>11</v>
      </c>
      <c r="Q46" s="93">
        <f>+I16</f>
        <v>1</v>
      </c>
      <c r="R46" s="93">
        <f>+K16</f>
        <v>4</v>
      </c>
      <c r="S46" s="93">
        <f>+E17</f>
        <v>5</v>
      </c>
      <c r="T46" s="93">
        <f>+G17</f>
        <v>17</v>
      </c>
      <c r="U46" s="93">
        <f>+I17</f>
        <v>3</v>
      </c>
      <c r="V46" s="93">
        <f>+K17</f>
        <v>5</v>
      </c>
      <c r="W46" s="93">
        <f>+E18</f>
        <v>4</v>
      </c>
      <c r="X46" s="93">
        <f>+G18</f>
        <v>12</v>
      </c>
      <c r="Y46" s="93">
        <f>+I18</f>
        <v>2</v>
      </c>
      <c r="Z46" s="93">
        <f>+K18</f>
        <v>5</v>
      </c>
      <c r="AA46" s="93">
        <f>+E19</f>
        <v>8</v>
      </c>
      <c r="AB46" s="93">
        <f>+G19</f>
        <v>11</v>
      </c>
      <c r="AC46" s="93">
        <f>+I19</f>
        <v>2</v>
      </c>
      <c r="AD46" s="93">
        <f>+K19</f>
        <v>4</v>
      </c>
      <c r="AE46" s="93">
        <f>+E20</f>
        <v>14</v>
      </c>
      <c r="AF46" s="93">
        <f>+G20</f>
        <v>12</v>
      </c>
      <c r="AG46" s="93">
        <f>+I20</f>
        <v>1</v>
      </c>
      <c r="AH46" s="93">
        <f>+K20</f>
        <v>5</v>
      </c>
    </row>
    <row r="47" spans="1:34" s="91" customFormat="1" x14ac:dyDescent="0.25">
      <c r="B47" s="91" t="s">
        <v>109</v>
      </c>
      <c r="C47" s="93">
        <f>+F13</f>
        <v>0</v>
      </c>
      <c r="D47" s="93">
        <f>+H13</f>
        <v>0</v>
      </c>
      <c r="E47" s="93">
        <f>+J13</f>
        <v>0</v>
      </c>
      <c r="F47" s="93">
        <f>+L13</f>
        <v>0</v>
      </c>
      <c r="G47" s="93">
        <f>+F14</f>
        <v>0</v>
      </c>
      <c r="H47" s="93">
        <f>+H14</f>
        <v>0</v>
      </c>
      <c r="I47" s="93">
        <f>+J14</f>
        <v>0</v>
      </c>
      <c r="J47" s="93">
        <f>+L14</f>
        <v>0</v>
      </c>
      <c r="K47" s="93">
        <f>+F15</f>
        <v>0</v>
      </c>
      <c r="L47" s="93">
        <f>+H15</f>
        <v>0</v>
      </c>
      <c r="M47" s="93">
        <f>+J15</f>
        <v>0</v>
      </c>
      <c r="N47" s="93">
        <f>+L15</f>
        <v>6</v>
      </c>
      <c r="O47" s="93">
        <f>+F16</f>
        <v>0</v>
      </c>
      <c r="P47" s="93">
        <f>+H16</f>
        <v>0</v>
      </c>
      <c r="Q47" s="93">
        <f>+J16</f>
        <v>0</v>
      </c>
      <c r="R47" s="93">
        <f>+L16</f>
        <v>0</v>
      </c>
      <c r="S47" s="93">
        <f>+F17</f>
        <v>2</v>
      </c>
      <c r="T47" s="93">
        <f>+H17</f>
        <v>1</v>
      </c>
      <c r="U47" s="93">
        <f>+J17</f>
        <v>0</v>
      </c>
      <c r="V47" s="93">
        <f>+L17</f>
        <v>0</v>
      </c>
      <c r="W47" s="93">
        <f>+F18</f>
        <v>0</v>
      </c>
      <c r="X47" s="93">
        <f>+H18</f>
        <v>0</v>
      </c>
      <c r="Y47" s="93">
        <f>+J18</f>
        <v>0</v>
      </c>
      <c r="Z47" s="93">
        <f>+L18</f>
        <v>2</v>
      </c>
      <c r="AA47" s="93">
        <f>+F19</f>
        <v>0</v>
      </c>
      <c r="AB47" s="93">
        <f>+H19</f>
        <v>0</v>
      </c>
      <c r="AC47" s="93">
        <f>+J19</f>
        <v>0</v>
      </c>
      <c r="AD47" s="93">
        <f>+L19</f>
        <v>0</v>
      </c>
      <c r="AE47" s="93">
        <f>+F20</f>
        <v>0</v>
      </c>
      <c r="AF47" s="93">
        <f>+H20</f>
        <v>0</v>
      </c>
      <c r="AG47" s="93">
        <f>+J20</f>
        <v>0</v>
      </c>
      <c r="AH47" s="93">
        <f>+L20</f>
        <v>0</v>
      </c>
    </row>
    <row r="48" spans="1:34" s="53" customFormat="1" x14ac:dyDescent="0.25">
      <c r="B48" s="53" t="s">
        <v>79</v>
      </c>
      <c r="C48" s="77">
        <v>379</v>
      </c>
      <c r="D48" s="77"/>
    </row>
    <row r="49" spans="2:4" s="53" customFormat="1" x14ac:dyDescent="0.25">
      <c r="B49" s="53" t="s">
        <v>77</v>
      </c>
      <c r="C49" s="77">
        <v>215</v>
      </c>
      <c r="D49" s="77"/>
    </row>
    <row r="50" spans="2:4" s="53" customFormat="1" x14ac:dyDescent="0.25">
      <c r="B50" s="53" t="s">
        <v>81</v>
      </c>
      <c r="C50" s="77">
        <v>194</v>
      </c>
      <c r="D50" s="77"/>
    </row>
    <row r="51" spans="2:4" s="53" customFormat="1" x14ac:dyDescent="0.25">
      <c r="B51" s="53" t="s">
        <v>82</v>
      </c>
      <c r="C51" s="77">
        <v>114</v>
      </c>
      <c r="D51" s="77"/>
    </row>
    <row r="52" spans="2:4" s="28" customFormat="1" x14ac:dyDescent="0.25"/>
    <row r="53" spans="2:4" s="28" customFormat="1" x14ac:dyDescent="0.25"/>
    <row r="54" spans="2:4" s="29" customFormat="1" x14ac:dyDescent="0.25"/>
    <row r="55" spans="2:4" s="52" customFormat="1" x14ac:dyDescent="0.25"/>
    <row r="56" spans="2:4" s="52" customFormat="1" x14ac:dyDescent="0.25"/>
    <row r="57" spans="2:4" s="52" customFormat="1" x14ac:dyDescent="0.25"/>
    <row r="58" spans="2:4" s="52" customFormat="1" x14ac:dyDescent="0.25"/>
    <row r="59" spans="2:4" s="52" customFormat="1" x14ac:dyDescent="0.25"/>
    <row r="60" spans="2:4" s="52" customFormat="1" x14ac:dyDescent="0.25"/>
    <row r="61" spans="2:4" s="52" customFormat="1" x14ac:dyDescent="0.25"/>
  </sheetData>
  <mergeCells count="16">
    <mergeCell ref="B6:K6"/>
    <mergeCell ref="B9:M9"/>
    <mergeCell ref="E11:F11"/>
    <mergeCell ref="G11:H11"/>
    <mergeCell ref="I11:J11"/>
    <mergeCell ref="K11:L11"/>
    <mergeCell ref="M11:M12"/>
    <mergeCell ref="W44:Z44"/>
    <mergeCell ref="AA44:AD44"/>
    <mergeCell ref="AE44:AH44"/>
    <mergeCell ref="C44:F44"/>
    <mergeCell ref="B23:M23"/>
    <mergeCell ref="G44:J44"/>
    <mergeCell ref="K44:N44"/>
    <mergeCell ref="O44:R44"/>
    <mergeCell ref="S44:V44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2022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54"/>
  <sheetViews>
    <sheetView zoomScaleNormal="100" workbookViewId="0"/>
  </sheetViews>
  <sheetFormatPr baseColWidth="10" defaultColWidth="8.7109375" defaultRowHeight="15" x14ac:dyDescent="0.25"/>
  <cols>
    <col min="1" max="1" width="5.42578125" style="4" customWidth="1"/>
    <col min="2" max="2" width="2.140625" style="4" customWidth="1"/>
    <col min="3" max="3" width="7.85546875" style="4" customWidth="1"/>
    <col min="4" max="4" width="9.42578125" style="4" customWidth="1"/>
    <col min="5" max="5" width="8.5703125" style="4" customWidth="1"/>
    <col min="6" max="6" width="5.42578125" style="4" customWidth="1"/>
    <col min="7" max="7" width="8.5703125" style="4" customWidth="1"/>
    <col min="8" max="10" width="8.7109375" style="4"/>
    <col min="11" max="11" width="20.42578125" style="4" customWidth="1"/>
    <col min="12" max="12" width="6.140625" style="4" bestFit="1" customWidth="1"/>
    <col min="13" max="13" width="5.28515625" style="4" customWidth="1"/>
    <col min="14" max="16384" width="8.7109375" style="4"/>
  </cols>
  <sheetData>
    <row r="1" spans="1:13" s="7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s="7" customFormat="1" ht="21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s="7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s="7" customFormat="1" ht="15.75" customHeigh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s="7" customFormat="1" ht="14.2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s="7" customFormat="1" ht="14.2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s="7" customFormat="1" ht="14.25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s="7" customFormat="1" ht="14.25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s="7" customFormat="1" ht="14.25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s="10" customFormat="1" ht="18.75" x14ac:dyDescent="0.25">
      <c r="A10" s="8"/>
      <c r="B10" s="9" t="s">
        <v>0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13" s="7" customFormat="1" ht="22.5" customHeight="1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s="7" customFormat="1" ht="14.25" x14ac:dyDescent="0.25">
      <c r="A12" s="6"/>
      <c r="B12" s="6"/>
      <c r="C12" s="140" t="s">
        <v>4</v>
      </c>
      <c r="D12" s="140"/>
      <c r="E12" s="140"/>
      <c r="F12" s="140"/>
      <c r="G12" s="140"/>
      <c r="H12" s="140"/>
      <c r="I12" s="140"/>
      <c r="J12" s="140"/>
      <c r="K12" s="140"/>
      <c r="L12" s="140"/>
      <c r="M12" s="6"/>
    </row>
    <row r="13" spans="1:13" s="7" customFormat="1" ht="14.25" x14ac:dyDescent="0.25">
      <c r="A13" s="6"/>
      <c r="B13" s="6"/>
      <c r="C13" s="11" t="s">
        <v>5</v>
      </c>
      <c r="D13" s="12"/>
      <c r="E13" s="12"/>
      <c r="F13" s="12"/>
      <c r="G13" s="12"/>
      <c r="H13" s="12"/>
      <c r="I13" s="12"/>
      <c r="J13" s="12"/>
      <c r="K13" s="12"/>
      <c r="L13" s="12"/>
      <c r="M13" s="6"/>
    </row>
    <row r="14" spans="1:13" s="7" customFormat="1" ht="14.25" x14ac:dyDescent="0.25">
      <c r="A14" s="6"/>
      <c r="B14" s="6"/>
      <c r="C14" s="141" t="s">
        <v>132</v>
      </c>
      <c r="D14" s="142"/>
      <c r="E14" s="142"/>
      <c r="F14" s="142"/>
      <c r="G14" s="142"/>
      <c r="H14" s="142"/>
      <c r="I14" s="142"/>
      <c r="J14" s="142"/>
      <c r="K14" s="142"/>
      <c r="L14" s="142"/>
      <c r="M14" s="6"/>
    </row>
    <row r="15" spans="1:13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s="7" customFormat="1" ht="14.25" x14ac:dyDescent="0.25">
      <c r="A17" s="6"/>
      <c r="B17" s="6"/>
      <c r="C17" s="14" t="s">
        <v>2</v>
      </c>
      <c r="D17" s="15"/>
      <c r="E17" s="15"/>
      <c r="F17" s="15"/>
      <c r="G17" s="15"/>
      <c r="H17" s="15"/>
      <c r="I17" s="15"/>
      <c r="J17" s="15"/>
      <c r="K17" s="15"/>
      <c r="L17" s="6"/>
      <c r="M17" s="6"/>
    </row>
    <row r="18" spans="1:13" s="7" customFormat="1" ht="14.25" x14ac:dyDescent="0.25">
      <c r="A18" s="6"/>
      <c r="B18" s="6"/>
      <c r="C18" s="15"/>
      <c r="D18" s="15"/>
      <c r="E18" s="15"/>
      <c r="F18" s="15"/>
      <c r="G18" s="15"/>
      <c r="H18" s="15"/>
      <c r="I18" s="15"/>
      <c r="J18" s="15"/>
      <c r="K18" s="15"/>
      <c r="L18" s="6"/>
      <c r="M18" s="6"/>
    </row>
    <row r="19" spans="1:13" s="7" customFormat="1" ht="14.25" x14ac:dyDescent="0.25">
      <c r="A19" s="6"/>
      <c r="B19" s="6"/>
      <c r="C19" s="15" t="s">
        <v>160</v>
      </c>
      <c r="D19" s="17"/>
      <c r="E19" s="17"/>
      <c r="F19" s="17"/>
      <c r="G19" s="17"/>
      <c r="H19" s="17"/>
      <c r="I19" s="17"/>
      <c r="J19" s="17"/>
      <c r="K19" s="17"/>
      <c r="L19" s="16" t="s">
        <v>3</v>
      </c>
      <c r="M19" s="16"/>
    </row>
    <row r="20" spans="1:13" s="7" customFormat="1" ht="14.25" x14ac:dyDescent="0.25">
      <c r="A20" s="6"/>
      <c r="B20" s="6"/>
      <c r="C20" s="15" t="s">
        <v>161</v>
      </c>
      <c r="D20" s="17"/>
      <c r="E20" s="17"/>
      <c r="F20" s="17"/>
      <c r="G20" s="17"/>
      <c r="H20" s="17"/>
      <c r="I20" s="17"/>
      <c r="J20" s="17"/>
      <c r="K20" s="17"/>
      <c r="L20" s="16" t="s">
        <v>3</v>
      </c>
      <c r="M20" s="16"/>
    </row>
    <row r="21" spans="1:13" s="7" customFormat="1" ht="14.25" x14ac:dyDescent="0.25">
      <c r="A21" s="6"/>
      <c r="B21" s="6"/>
      <c r="C21" s="15" t="s">
        <v>154</v>
      </c>
      <c r="D21" s="17"/>
      <c r="E21" s="17"/>
      <c r="F21" s="17"/>
      <c r="G21" s="17"/>
      <c r="H21" s="17"/>
      <c r="I21" s="17"/>
      <c r="J21" s="17"/>
      <c r="K21" s="17"/>
      <c r="L21" s="16" t="s">
        <v>6</v>
      </c>
      <c r="M21" s="16"/>
    </row>
    <row r="22" spans="1:13" s="7" customFormat="1" ht="14.25" x14ac:dyDescent="0.25">
      <c r="A22" s="6"/>
      <c r="B22" s="6"/>
      <c r="C22" s="15" t="s">
        <v>180</v>
      </c>
      <c r="D22" s="17"/>
      <c r="E22" s="17"/>
      <c r="F22" s="17"/>
      <c r="G22" s="17"/>
      <c r="H22" s="17"/>
      <c r="I22" s="17"/>
      <c r="J22" s="17"/>
      <c r="K22" s="17"/>
      <c r="L22" s="16" t="s">
        <v>7</v>
      </c>
      <c r="M22" s="16"/>
    </row>
    <row r="23" spans="1:13" s="7" customFormat="1" ht="14.25" x14ac:dyDescent="0.25">
      <c r="A23" s="6"/>
      <c r="B23" s="6"/>
      <c r="C23" s="15" t="s">
        <v>181</v>
      </c>
      <c r="D23" s="17"/>
      <c r="E23" s="17"/>
      <c r="F23" s="17"/>
      <c r="G23" s="17"/>
      <c r="H23" s="17"/>
      <c r="I23" s="17"/>
      <c r="J23" s="17"/>
      <c r="K23" s="17"/>
      <c r="L23" s="16" t="s">
        <v>7</v>
      </c>
      <c r="M23" s="16"/>
    </row>
    <row r="24" spans="1:13" s="7" customFormat="1" ht="14.25" x14ac:dyDescent="0.25">
      <c r="A24" s="6"/>
      <c r="B24" s="6"/>
      <c r="C24" s="15" t="s">
        <v>182</v>
      </c>
      <c r="D24" s="17"/>
      <c r="E24" s="17"/>
      <c r="F24" s="17"/>
      <c r="G24" s="17"/>
      <c r="H24" s="17"/>
      <c r="I24" s="17"/>
      <c r="J24" s="17"/>
      <c r="K24" s="17"/>
      <c r="L24" s="16" t="s">
        <v>20</v>
      </c>
      <c r="M24" s="16"/>
    </row>
    <row r="25" spans="1:13" s="7" customFormat="1" ht="14.25" x14ac:dyDescent="0.25">
      <c r="A25" s="6"/>
      <c r="B25" s="6"/>
      <c r="C25" s="15" t="s">
        <v>183</v>
      </c>
      <c r="D25" s="17"/>
      <c r="E25" s="17"/>
      <c r="F25" s="17"/>
      <c r="G25" s="17"/>
      <c r="H25" s="17"/>
      <c r="I25" s="17"/>
      <c r="J25" s="17"/>
      <c r="K25" s="17"/>
      <c r="L25" s="16" t="s">
        <v>20</v>
      </c>
      <c r="M25" s="16"/>
    </row>
    <row r="26" spans="1:13" s="7" customFormat="1" ht="14.25" x14ac:dyDescent="0.25">
      <c r="A26" s="6"/>
      <c r="B26" s="6"/>
      <c r="C26" s="15" t="s">
        <v>162</v>
      </c>
      <c r="D26" s="17"/>
      <c r="E26" s="17"/>
      <c r="F26" s="17"/>
      <c r="G26" s="17"/>
      <c r="H26" s="17"/>
      <c r="I26" s="17"/>
      <c r="J26" s="17"/>
      <c r="K26" s="17"/>
      <c r="L26" s="16" t="s">
        <v>42</v>
      </c>
      <c r="M26" s="16"/>
    </row>
    <row r="27" spans="1:13" s="7" customFormat="1" ht="14.25" x14ac:dyDescent="0.25">
      <c r="A27" s="6"/>
      <c r="B27" s="6"/>
      <c r="C27" s="15" t="s">
        <v>163</v>
      </c>
      <c r="D27" s="17"/>
      <c r="E27" s="17"/>
      <c r="F27" s="17"/>
      <c r="G27" s="17"/>
      <c r="H27" s="17"/>
      <c r="I27" s="17"/>
      <c r="J27" s="17"/>
      <c r="K27" s="17"/>
      <c r="L27" s="16" t="s">
        <v>42</v>
      </c>
      <c r="M27" s="16"/>
    </row>
    <row r="28" spans="1:13" s="7" customFormat="1" ht="14.25" x14ac:dyDescent="0.25">
      <c r="A28" s="6"/>
      <c r="B28" s="6"/>
      <c r="C28" s="15" t="s">
        <v>155</v>
      </c>
      <c r="D28" s="17"/>
      <c r="E28" s="17"/>
      <c r="F28" s="17"/>
      <c r="G28" s="17"/>
      <c r="H28" s="17"/>
      <c r="I28" s="17"/>
      <c r="J28" s="17"/>
      <c r="K28" s="17"/>
      <c r="L28" s="16" t="s">
        <v>46</v>
      </c>
      <c r="M28" s="16"/>
    </row>
    <row r="29" spans="1:13" s="7" customFormat="1" ht="14.25" x14ac:dyDescent="0.25">
      <c r="A29" s="6"/>
      <c r="B29" s="6"/>
      <c r="C29" s="15" t="s">
        <v>164</v>
      </c>
      <c r="D29" s="17"/>
      <c r="E29" s="17"/>
      <c r="F29" s="17"/>
      <c r="G29" s="17"/>
      <c r="H29" s="17"/>
      <c r="I29" s="17"/>
      <c r="J29" s="17"/>
      <c r="K29" s="17"/>
      <c r="L29" s="16" t="s">
        <v>47</v>
      </c>
      <c r="M29" s="16"/>
    </row>
    <row r="30" spans="1:13" s="7" customFormat="1" ht="14.25" x14ac:dyDescent="0.25">
      <c r="A30" s="6"/>
      <c r="B30" s="6"/>
      <c r="C30" s="15" t="s">
        <v>165</v>
      </c>
      <c r="D30" s="17"/>
      <c r="E30" s="17"/>
      <c r="F30" s="17"/>
      <c r="G30" s="17"/>
      <c r="H30" s="17"/>
      <c r="I30" s="17"/>
      <c r="J30" s="17"/>
      <c r="K30" s="17"/>
      <c r="L30" s="16" t="s">
        <v>47</v>
      </c>
      <c r="M30" s="16"/>
    </row>
    <row r="31" spans="1:13" s="7" customFormat="1" ht="14.25" x14ac:dyDescent="0.25">
      <c r="A31" s="6"/>
      <c r="B31" s="6"/>
      <c r="C31" s="15" t="s">
        <v>166</v>
      </c>
      <c r="D31" s="17"/>
      <c r="E31" s="17"/>
      <c r="F31" s="17"/>
      <c r="G31" s="17"/>
      <c r="H31" s="17"/>
      <c r="I31" s="17"/>
      <c r="J31" s="17"/>
      <c r="K31" s="17"/>
      <c r="L31" s="16" t="s">
        <v>48</v>
      </c>
      <c r="M31" s="16"/>
    </row>
    <row r="32" spans="1:13" s="7" customFormat="1" ht="14.25" x14ac:dyDescent="0.25">
      <c r="A32" s="6"/>
      <c r="B32" s="6"/>
      <c r="C32" s="15" t="s">
        <v>167</v>
      </c>
      <c r="D32" s="17"/>
      <c r="E32" s="17"/>
      <c r="F32" s="17"/>
      <c r="G32" s="17"/>
      <c r="H32" s="17"/>
      <c r="I32" s="17"/>
      <c r="J32" s="17"/>
      <c r="K32" s="17"/>
      <c r="L32" s="16" t="s">
        <v>48</v>
      </c>
      <c r="M32" s="16"/>
    </row>
    <row r="33" spans="1:13" s="7" customFormat="1" ht="14.25" x14ac:dyDescent="0.25">
      <c r="A33" s="6"/>
      <c r="B33" s="6"/>
      <c r="C33" s="15" t="s">
        <v>156</v>
      </c>
      <c r="D33" s="17"/>
      <c r="E33" s="17"/>
      <c r="F33" s="17"/>
      <c r="G33" s="17"/>
      <c r="H33" s="17"/>
      <c r="I33" s="17"/>
      <c r="J33" s="17"/>
      <c r="K33" s="17"/>
      <c r="L33" s="16" t="s">
        <v>55</v>
      </c>
      <c r="M33" s="16"/>
    </row>
    <row r="34" spans="1:13" s="7" customFormat="1" ht="14.25" x14ac:dyDescent="0.25">
      <c r="A34" s="6"/>
      <c r="B34" s="6"/>
      <c r="C34" s="15" t="s">
        <v>168</v>
      </c>
      <c r="D34" s="17"/>
      <c r="E34" s="17"/>
      <c r="F34" s="17"/>
      <c r="G34" s="17"/>
      <c r="H34" s="17"/>
      <c r="I34" s="17"/>
      <c r="J34" s="17"/>
      <c r="K34" s="17"/>
      <c r="L34" s="16" t="s">
        <v>72</v>
      </c>
      <c r="M34" s="16"/>
    </row>
    <row r="35" spans="1:13" s="7" customFormat="1" ht="14.25" x14ac:dyDescent="0.25">
      <c r="A35" s="6"/>
      <c r="B35" s="6"/>
      <c r="C35" s="15" t="s">
        <v>169</v>
      </c>
      <c r="D35" s="17"/>
      <c r="E35" s="17"/>
      <c r="F35" s="17"/>
      <c r="G35" s="17"/>
      <c r="H35" s="17"/>
      <c r="I35" s="17"/>
      <c r="J35" s="17"/>
      <c r="K35" s="17"/>
      <c r="L35" s="16" t="s">
        <v>73</v>
      </c>
      <c r="M35" s="16"/>
    </row>
    <row r="36" spans="1:13" s="7" customFormat="1" ht="14.25" x14ac:dyDescent="0.25">
      <c r="A36" s="6"/>
      <c r="B36" s="6"/>
      <c r="C36" s="94" t="s">
        <v>170</v>
      </c>
      <c r="D36" s="6"/>
      <c r="E36" s="6"/>
      <c r="F36" s="6"/>
      <c r="G36" s="6"/>
      <c r="H36" s="6"/>
      <c r="I36" s="6"/>
      <c r="J36" s="6"/>
      <c r="K36" s="6"/>
      <c r="L36" s="16" t="s">
        <v>74</v>
      </c>
      <c r="M36" s="6"/>
    </row>
    <row r="37" spans="1:13" s="7" customFormat="1" ht="18" customHeight="1" x14ac:dyDescent="0.25">
      <c r="A37" s="6"/>
      <c r="B37" s="6"/>
      <c r="C37" s="146" t="s">
        <v>171</v>
      </c>
      <c r="D37" s="146"/>
      <c r="E37" s="146"/>
      <c r="F37" s="146"/>
      <c r="G37" s="146"/>
      <c r="H37" s="146"/>
      <c r="I37" s="146"/>
      <c r="J37" s="146"/>
      <c r="K37" s="146"/>
      <c r="L37" s="16" t="s">
        <v>75</v>
      </c>
      <c r="M37" s="6"/>
    </row>
    <row r="38" spans="1:13" s="7" customFormat="1" ht="14.25" x14ac:dyDescent="0.25">
      <c r="A38" s="6"/>
      <c r="B38" s="6"/>
      <c r="C38" s="146" t="s">
        <v>172</v>
      </c>
      <c r="D38" s="146"/>
      <c r="E38" s="146"/>
      <c r="F38" s="146"/>
      <c r="G38" s="146"/>
      <c r="H38" s="146"/>
      <c r="I38" s="146"/>
      <c r="J38" s="146"/>
      <c r="K38" s="146"/>
      <c r="L38" s="16" t="s">
        <v>75</v>
      </c>
      <c r="M38" s="6"/>
    </row>
    <row r="39" spans="1:13" s="7" customFormat="1" ht="14.25" x14ac:dyDescent="0.25">
      <c r="A39" s="6"/>
      <c r="B39" s="6"/>
      <c r="C39" s="146" t="s">
        <v>173</v>
      </c>
      <c r="D39" s="146"/>
      <c r="E39" s="146"/>
      <c r="F39" s="146"/>
      <c r="G39" s="146"/>
      <c r="H39" s="146"/>
      <c r="I39" s="146"/>
      <c r="J39" s="146"/>
      <c r="K39" s="146"/>
      <c r="L39" s="16" t="s">
        <v>84</v>
      </c>
      <c r="M39" s="6"/>
    </row>
    <row r="40" spans="1:13" s="7" customFormat="1" x14ac:dyDescent="0.25">
      <c r="A40" s="6"/>
      <c r="B40" s="6"/>
      <c r="C40" s="144" t="s">
        <v>157</v>
      </c>
      <c r="D40" s="144"/>
      <c r="E40" s="144"/>
      <c r="F40" s="144"/>
      <c r="G40" s="144"/>
      <c r="H40" s="144"/>
      <c r="I40" s="144"/>
      <c r="J40" s="144"/>
      <c r="K40" s="144"/>
      <c r="L40" s="118" t="s">
        <v>86</v>
      </c>
      <c r="M40" s="6"/>
    </row>
    <row r="41" spans="1:13" s="7" customFormat="1" ht="29.25" customHeight="1" x14ac:dyDescent="0.25">
      <c r="A41" s="6"/>
      <c r="B41" s="6"/>
      <c r="C41" s="145" t="s">
        <v>158</v>
      </c>
      <c r="D41" s="145"/>
      <c r="E41" s="145"/>
      <c r="F41" s="145"/>
      <c r="G41" s="145"/>
      <c r="H41" s="145"/>
      <c r="I41" s="145"/>
      <c r="J41" s="145"/>
      <c r="K41" s="145"/>
      <c r="L41" s="118" t="s">
        <v>94</v>
      </c>
      <c r="M41" s="6"/>
    </row>
    <row r="42" spans="1:13" s="7" customFormat="1" x14ac:dyDescent="0.25">
      <c r="A42" s="6"/>
      <c r="B42" s="6"/>
      <c r="C42" s="123" t="s">
        <v>174</v>
      </c>
      <c r="D42" s="6"/>
      <c r="E42" s="6"/>
      <c r="F42" s="6"/>
      <c r="G42" s="6"/>
      <c r="H42" s="6"/>
      <c r="I42" s="6"/>
      <c r="J42" s="6"/>
      <c r="K42" s="6"/>
      <c r="L42" s="118" t="s">
        <v>95</v>
      </c>
      <c r="M42" s="6"/>
    </row>
    <row r="43" spans="1:13" s="7" customFormat="1" x14ac:dyDescent="0.25">
      <c r="A43" s="6"/>
      <c r="B43" s="6"/>
      <c r="C43" s="94" t="s">
        <v>175</v>
      </c>
      <c r="D43" s="6"/>
      <c r="E43" s="6"/>
      <c r="F43" s="6"/>
      <c r="G43" s="6"/>
      <c r="H43" s="6"/>
      <c r="I43" s="6"/>
      <c r="J43" s="6"/>
      <c r="K43" s="6"/>
      <c r="L43" s="118" t="s">
        <v>95</v>
      </c>
      <c r="M43" s="6"/>
    </row>
    <row r="44" spans="1:13" s="7" customFormat="1" x14ac:dyDescent="0.25">
      <c r="A44" s="6"/>
      <c r="B44" s="6"/>
      <c r="C44" s="94" t="s">
        <v>176</v>
      </c>
      <c r="D44" s="6"/>
      <c r="E44" s="6"/>
      <c r="F44" s="6"/>
      <c r="G44" s="6"/>
      <c r="H44" s="6"/>
      <c r="I44" s="6"/>
      <c r="J44" s="6"/>
      <c r="K44" s="6"/>
      <c r="L44" s="118" t="s">
        <v>96</v>
      </c>
      <c r="M44" s="6"/>
    </row>
    <row r="45" spans="1:13" s="7" customFormat="1" x14ac:dyDescent="0.25">
      <c r="A45" s="6"/>
      <c r="B45" s="6"/>
      <c r="C45" s="94" t="s">
        <v>177</v>
      </c>
      <c r="D45" s="6"/>
      <c r="E45" s="6"/>
      <c r="F45" s="6"/>
      <c r="G45" s="6"/>
      <c r="H45" s="6"/>
      <c r="I45" s="6"/>
      <c r="J45" s="6"/>
      <c r="K45" s="6"/>
      <c r="L45" s="118" t="s">
        <v>96</v>
      </c>
      <c r="M45" s="6"/>
    </row>
    <row r="46" spans="1:13" s="7" customFormat="1" x14ac:dyDescent="0.25">
      <c r="A46" s="6"/>
      <c r="B46" s="6"/>
      <c r="C46" s="94" t="s">
        <v>159</v>
      </c>
      <c r="D46" s="6"/>
      <c r="E46" s="6"/>
      <c r="F46" s="6"/>
      <c r="G46" s="6"/>
      <c r="H46" s="6"/>
      <c r="I46" s="6"/>
      <c r="J46" s="6"/>
      <c r="K46" s="6"/>
      <c r="L46" s="118" t="s">
        <v>110</v>
      </c>
      <c r="M46" s="6"/>
    </row>
    <row r="47" spans="1:13" s="7" customFormat="1" x14ac:dyDescent="0.25">
      <c r="A47" s="6"/>
      <c r="B47" s="6"/>
      <c r="C47" s="94" t="s">
        <v>178</v>
      </c>
      <c r="D47" s="6"/>
      <c r="E47" s="6"/>
      <c r="F47" s="6"/>
      <c r="G47" s="6"/>
      <c r="H47" s="6"/>
      <c r="I47" s="6"/>
      <c r="J47" s="6"/>
      <c r="K47" s="6"/>
      <c r="L47" s="118" t="s">
        <v>111</v>
      </c>
      <c r="M47" s="6"/>
    </row>
    <row r="48" spans="1:13" s="7" customFormat="1" x14ac:dyDescent="0.25">
      <c r="A48" s="6"/>
      <c r="B48" s="6"/>
      <c r="C48" s="94" t="s">
        <v>179</v>
      </c>
      <c r="D48" s="6"/>
      <c r="E48" s="6"/>
      <c r="F48" s="6"/>
      <c r="G48" s="6"/>
      <c r="H48" s="6"/>
      <c r="I48" s="6"/>
      <c r="J48" s="6"/>
      <c r="K48" s="6"/>
      <c r="L48" s="118" t="s">
        <v>112</v>
      </c>
      <c r="M48" s="6"/>
    </row>
    <row r="49" spans="1:13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1:13" ht="15" customHeight="1" x14ac:dyDescent="0.25">
      <c r="A50" s="3"/>
      <c r="B50" s="3"/>
      <c r="C50" s="3"/>
      <c r="D50" s="3"/>
      <c r="E50" s="3"/>
      <c r="F50" s="3"/>
      <c r="G50" s="3"/>
      <c r="H50" s="139"/>
      <c r="I50" s="139"/>
      <c r="J50" s="139"/>
      <c r="K50" s="139"/>
      <c r="L50" s="139"/>
      <c r="M50" s="3"/>
    </row>
    <row r="51" spans="1:13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</row>
    <row r="52" spans="1:13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</row>
    <row r="53" spans="1:13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1:13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</row>
  </sheetData>
  <mergeCells count="8">
    <mergeCell ref="C40:K40"/>
    <mergeCell ref="C41:K41"/>
    <mergeCell ref="C12:L12"/>
    <mergeCell ref="C14:L14"/>
    <mergeCell ref="H50:L50"/>
    <mergeCell ref="C37:K37"/>
    <mergeCell ref="C38:K38"/>
    <mergeCell ref="C39:K39"/>
  </mergeCells>
  <hyperlinks>
    <hyperlink ref="L48" location="'P26'!A1" display="Pág. 26" xr:uid="{00000000-0004-0000-0200-000000000000}"/>
    <hyperlink ref="L47" location="'P25'!A1" display="Pág. 25" xr:uid="{00000000-0004-0000-0200-000001000000}"/>
    <hyperlink ref="L46" location="'P24'!A1" display="Pág. 24" xr:uid="{00000000-0004-0000-0200-000002000000}"/>
    <hyperlink ref="L44" location="'P23'!A1" display="Pág. 23" xr:uid="{00000000-0004-0000-0200-000003000000}"/>
    <hyperlink ref="L42" location="'P22'!A1" display="Pág. 22" xr:uid="{00000000-0004-0000-0200-000004000000}"/>
    <hyperlink ref="L39" location="'P17'!A1" display="Pág. 17" xr:uid="{00000000-0004-0000-0200-000005000000}"/>
    <hyperlink ref="L38" location="'P16'!A1" display="Pág. 16" xr:uid="{00000000-0004-0000-0200-000006000000}"/>
    <hyperlink ref="L37" location="'P16'!A1" display="Pág. 16" xr:uid="{00000000-0004-0000-0200-000007000000}"/>
    <hyperlink ref="L36" location="'P15'!A1" display="Pág. 15" xr:uid="{00000000-0004-0000-0200-000008000000}"/>
    <hyperlink ref="L35" location="'P14'!A1" display="Pág. 14" xr:uid="{00000000-0004-0000-0200-000009000000}"/>
    <hyperlink ref="L34" location="'P13'!A1" display="Pág. 13" xr:uid="{00000000-0004-0000-0200-00000A000000}"/>
    <hyperlink ref="L33" location="'P12'!A1" display="Pág. 12" xr:uid="{00000000-0004-0000-0200-00000B000000}"/>
    <hyperlink ref="L32" location="'P11'!A1" display="Pág. 11" xr:uid="{00000000-0004-0000-0200-00000C000000}"/>
    <hyperlink ref="L31" location="'P11'!A1" display="Pág. 11" xr:uid="{00000000-0004-0000-0200-00000D000000}"/>
    <hyperlink ref="L30" location="'P10'!A1" display="Pág. 10" xr:uid="{00000000-0004-0000-0200-00000E000000}"/>
    <hyperlink ref="L29" location="'P10'!A1" display="Pág. 10" xr:uid="{00000000-0004-0000-0200-00000F000000}"/>
    <hyperlink ref="L28" location="'P9'!A1" display="Pág. 9" xr:uid="{00000000-0004-0000-0200-000010000000}"/>
    <hyperlink ref="L27" location="'P8'!A1" display="Pág. 8" xr:uid="{00000000-0004-0000-0200-000011000000}"/>
    <hyperlink ref="L26" location="'P8'!A1" display="Pág. 8" xr:uid="{00000000-0004-0000-0200-000012000000}"/>
    <hyperlink ref="L25" location="'P7'!A1" display="Pág. 7" xr:uid="{00000000-0004-0000-0200-000013000000}"/>
    <hyperlink ref="L24" location="'P7'!A1" display="Pág. 7" xr:uid="{00000000-0004-0000-0200-000014000000}"/>
    <hyperlink ref="L23" location="'P6'!A1" display="Pág. 6" xr:uid="{00000000-0004-0000-0200-000015000000}"/>
    <hyperlink ref="L22" location="'P6'!A1" display="Pág. 6" xr:uid="{00000000-0004-0000-0200-000016000000}"/>
    <hyperlink ref="L21" location="'P5'!A1" display="Pág. 5" xr:uid="{00000000-0004-0000-0200-000017000000}"/>
    <hyperlink ref="L20" location="'P4'!A1" display="Pág. 4" xr:uid="{00000000-0004-0000-0200-000018000000}"/>
    <hyperlink ref="L19" location="'P4'!A1" display="Pág. 4" xr:uid="{00000000-0004-0000-0200-000019000000}"/>
    <hyperlink ref="L43" location="'P22'!A1" display="Pág. 22" xr:uid="{00000000-0004-0000-0200-00001A000000}"/>
    <hyperlink ref="L45" location="'P23'!A1" display="Pág. 23" xr:uid="{00000000-0004-0000-0200-00001B000000}"/>
    <hyperlink ref="L40" location="'P18'!A1" display="Pág. 18" xr:uid="{00000000-0004-0000-0200-00001C000000}"/>
    <hyperlink ref="L41" location="'P19'!A1" display="Pág. 19" xr:uid="{00000000-0004-0000-0200-00001D000000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2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7.85546875" style="7" customWidth="1"/>
    <col min="4" max="4" width="7.5703125" style="7" customWidth="1"/>
    <col min="5" max="15" width="8.5703125" style="7" customWidth="1"/>
    <col min="16" max="16" width="10.28515625" style="7" customWidth="1"/>
    <col min="17" max="17" width="2.7109375" style="7" customWidth="1"/>
    <col min="18" max="18" width="8.7109375" style="28"/>
    <col min="19" max="19" width="8.7109375" style="29"/>
    <col min="20" max="16384" width="8.7109375" style="7"/>
  </cols>
  <sheetData>
    <row r="1" spans="1:18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8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8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8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8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  <c r="P5" s="6"/>
      <c r="Q5" s="6"/>
    </row>
    <row r="6" spans="1:18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  <c r="P6" s="6"/>
      <c r="Q6" s="6"/>
    </row>
    <row r="7" spans="1:18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1:18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1:18" ht="18.75" customHeight="1" x14ac:dyDescent="0.25">
      <c r="A9" s="6"/>
      <c r="B9" s="147" t="s">
        <v>185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9"/>
      <c r="Q9" s="6"/>
    </row>
    <row r="10" spans="1:18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32"/>
      <c r="O10" s="32"/>
      <c r="P10" s="6"/>
      <c r="Q10" s="6"/>
    </row>
    <row r="11" spans="1:18" ht="20.25" customHeight="1" x14ac:dyDescent="0.25">
      <c r="A11" s="6"/>
      <c r="B11" s="33"/>
      <c r="C11" s="33"/>
      <c r="D11" s="34" t="s">
        <v>8</v>
      </c>
      <c r="E11" s="35" t="s">
        <v>21</v>
      </c>
      <c r="F11" s="35" t="s">
        <v>22</v>
      </c>
      <c r="G11" s="35" t="s">
        <v>23</v>
      </c>
      <c r="H11" s="35" t="s">
        <v>24</v>
      </c>
      <c r="I11" s="35" t="s">
        <v>25</v>
      </c>
      <c r="J11" s="35" t="s">
        <v>26</v>
      </c>
      <c r="K11" s="35" t="s">
        <v>27</v>
      </c>
      <c r="L11" s="35" t="s">
        <v>28</v>
      </c>
      <c r="M11" s="35" t="s">
        <v>29</v>
      </c>
      <c r="N11" s="35" t="s">
        <v>30</v>
      </c>
      <c r="O11" s="35" t="s">
        <v>31</v>
      </c>
      <c r="P11" s="35" t="s">
        <v>9</v>
      </c>
      <c r="Q11" s="6"/>
    </row>
    <row r="12" spans="1:18" x14ac:dyDescent="0.25">
      <c r="A12" s="6"/>
      <c r="B12" s="36" t="s">
        <v>118</v>
      </c>
      <c r="C12" s="36"/>
      <c r="D12" s="66">
        <v>13510</v>
      </c>
      <c r="E12" s="66">
        <v>14804</v>
      </c>
      <c r="F12" s="66">
        <v>17749</v>
      </c>
      <c r="G12" s="48">
        <v>13765</v>
      </c>
      <c r="H12" s="48">
        <v>20381</v>
      </c>
      <c r="I12" s="66">
        <v>18184</v>
      </c>
      <c r="J12" s="66">
        <v>6218</v>
      </c>
      <c r="K12" s="66">
        <v>7237</v>
      </c>
      <c r="L12" s="66">
        <v>13024</v>
      </c>
      <c r="M12" s="66">
        <v>18567</v>
      </c>
      <c r="N12" s="66">
        <v>19453</v>
      </c>
      <c r="O12" s="66">
        <v>11376</v>
      </c>
      <c r="P12" s="38">
        <f>SUM(D12:O12)</f>
        <v>174268</v>
      </c>
      <c r="Q12" s="6"/>
      <c r="R12" s="28" t="s">
        <v>32</v>
      </c>
    </row>
    <row r="13" spans="1:18" x14ac:dyDescent="0.25">
      <c r="A13" s="6"/>
      <c r="B13" s="36" t="s">
        <v>10</v>
      </c>
      <c r="C13" s="36"/>
      <c r="D13" s="66">
        <v>7916</v>
      </c>
      <c r="E13" s="66">
        <v>7114</v>
      </c>
      <c r="F13" s="66">
        <v>10556</v>
      </c>
      <c r="G13" s="48">
        <v>8299</v>
      </c>
      <c r="H13" s="48">
        <v>9862</v>
      </c>
      <c r="I13" s="66">
        <v>9800</v>
      </c>
      <c r="J13" s="66">
        <v>5002</v>
      </c>
      <c r="K13" s="66">
        <v>5787</v>
      </c>
      <c r="L13" s="66">
        <v>8528</v>
      </c>
      <c r="M13" s="66">
        <v>9530</v>
      </c>
      <c r="N13" s="66">
        <v>10997</v>
      </c>
      <c r="O13" s="66">
        <v>8066</v>
      </c>
      <c r="P13" s="38">
        <f t="shared" ref="P13:P19" si="0">SUM(D13:O13)</f>
        <v>101457</v>
      </c>
      <c r="Q13" s="6"/>
      <c r="R13" s="28" t="s">
        <v>33</v>
      </c>
    </row>
    <row r="14" spans="1:18" x14ac:dyDescent="0.25">
      <c r="A14" s="6"/>
      <c r="B14" s="36" t="s">
        <v>11</v>
      </c>
      <c r="C14" s="36"/>
      <c r="D14" s="66">
        <v>6320</v>
      </c>
      <c r="E14" s="66">
        <v>6380</v>
      </c>
      <c r="F14" s="66">
        <v>6410</v>
      </c>
      <c r="G14" s="48">
        <v>6775</v>
      </c>
      <c r="H14" s="48">
        <v>6930</v>
      </c>
      <c r="I14" s="66">
        <v>6530</v>
      </c>
      <c r="J14" s="66">
        <v>6025</v>
      </c>
      <c r="K14" s="66">
        <v>5842</v>
      </c>
      <c r="L14" s="66">
        <v>6048</v>
      </c>
      <c r="M14" s="66">
        <v>6180</v>
      </c>
      <c r="N14" s="66">
        <v>6185</v>
      </c>
      <c r="O14" s="66">
        <v>2130</v>
      </c>
      <c r="P14" s="38">
        <f t="shared" si="0"/>
        <v>71755</v>
      </c>
      <c r="Q14" s="6"/>
      <c r="R14" s="28" t="s">
        <v>34</v>
      </c>
    </row>
    <row r="15" spans="1:18" x14ac:dyDescent="0.25">
      <c r="A15" s="6"/>
      <c r="B15" s="36" t="s">
        <v>12</v>
      </c>
      <c r="C15" s="36"/>
      <c r="D15" s="66">
        <v>11492</v>
      </c>
      <c r="E15" s="66">
        <v>9064</v>
      </c>
      <c r="F15" s="66">
        <v>12041</v>
      </c>
      <c r="G15" s="48">
        <v>9729</v>
      </c>
      <c r="H15" s="48">
        <v>10925</v>
      </c>
      <c r="I15" s="66">
        <v>9061</v>
      </c>
      <c r="J15" s="66">
        <v>5055</v>
      </c>
      <c r="K15" s="66">
        <v>6412</v>
      </c>
      <c r="L15" s="66">
        <v>9718</v>
      </c>
      <c r="M15" s="66">
        <v>11539</v>
      </c>
      <c r="N15" s="66">
        <v>13942</v>
      </c>
      <c r="O15" s="66">
        <v>8074</v>
      </c>
      <c r="P15" s="38">
        <f>SUM(D15:O15)</f>
        <v>117052</v>
      </c>
      <c r="Q15" s="6"/>
      <c r="R15" s="28" t="s">
        <v>35</v>
      </c>
    </row>
    <row r="16" spans="1:18" x14ac:dyDescent="0.25">
      <c r="A16" s="6"/>
      <c r="B16" s="36" t="s">
        <v>13</v>
      </c>
      <c r="C16" s="36"/>
      <c r="D16" s="66">
        <v>11664</v>
      </c>
      <c r="E16" s="66">
        <v>11140</v>
      </c>
      <c r="F16" s="66">
        <v>15390</v>
      </c>
      <c r="G16" s="48">
        <v>11754</v>
      </c>
      <c r="H16" s="48">
        <v>13214</v>
      </c>
      <c r="I16" s="66">
        <v>9306</v>
      </c>
      <c r="J16" s="66">
        <v>4947</v>
      </c>
      <c r="K16" s="66">
        <v>7388</v>
      </c>
      <c r="L16" s="66">
        <v>8965</v>
      </c>
      <c r="M16" s="66">
        <v>13880</v>
      </c>
      <c r="N16" s="66">
        <v>13924</v>
      </c>
      <c r="O16" s="66">
        <v>11428</v>
      </c>
      <c r="P16" s="38">
        <f t="shared" si="0"/>
        <v>133000</v>
      </c>
      <c r="Q16" s="6"/>
      <c r="R16" s="28" t="s">
        <v>36</v>
      </c>
    </row>
    <row r="17" spans="1:18" x14ac:dyDescent="0.25">
      <c r="A17" s="6"/>
      <c r="B17" s="36" t="s">
        <v>14</v>
      </c>
      <c r="C17" s="36"/>
      <c r="D17" s="66">
        <v>11210</v>
      </c>
      <c r="E17" s="66">
        <v>11016</v>
      </c>
      <c r="F17" s="66">
        <v>14624</v>
      </c>
      <c r="G17" s="48">
        <v>11407</v>
      </c>
      <c r="H17" s="48">
        <v>13886</v>
      </c>
      <c r="I17" s="66">
        <v>11786</v>
      </c>
      <c r="J17" s="66">
        <v>5714</v>
      </c>
      <c r="K17" s="66">
        <v>5417</v>
      </c>
      <c r="L17" s="66">
        <v>10153</v>
      </c>
      <c r="M17" s="66">
        <v>9430</v>
      </c>
      <c r="N17" s="66">
        <v>13065</v>
      </c>
      <c r="O17" s="66">
        <v>9088</v>
      </c>
      <c r="P17" s="38">
        <f t="shared" si="0"/>
        <v>126796</v>
      </c>
      <c r="Q17" s="6"/>
      <c r="R17" s="28" t="s">
        <v>37</v>
      </c>
    </row>
    <row r="18" spans="1:18" x14ac:dyDescent="0.25">
      <c r="A18" s="6"/>
      <c r="B18" s="36" t="s">
        <v>15</v>
      </c>
      <c r="C18" s="36"/>
      <c r="D18" s="66">
        <v>7398</v>
      </c>
      <c r="E18" s="66">
        <v>12142</v>
      </c>
      <c r="F18" s="66">
        <v>14012</v>
      </c>
      <c r="G18" s="48">
        <v>11360</v>
      </c>
      <c r="H18" s="48">
        <v>13968</v>
      </c>
      <c r="I18" s="66">
        <v>12998</v>
      </c>
      <c r="J18" s="66">
        <v>5548</v>
      </c>
      <c r="K18" s="66">
        <v>5402</v>
      </c>
      <c r="L18" s="66">
        <v>9457</v>
      </c>
      <c r="M18" s="66">
        <v>12909</v>
      </c>
      <c r="N18" s="66">
        <v>12873</v>
      </c>
      <c r="O18" s="66">
        <v>9265</v>
      </c>
      <c r="P18" s="38">
        <f t="shared" si="0"/>
        <v>127332</v>
      </c>
      <c r="Q18" s="6"/>
      <c r="R18" s="28" t="s">
        <v>38</v>
      </c>
    </row>
    <row r="19" spans="1:18" x14ac:dyDescent="0.25">
      <c r="A19" s="6"/>
      <c r="B19" s="36" t="s">
        <v>119</v>
      </c>
      <c r="C19" s="36"/>
      <c r="D19" s="66">
        <v>22085</v>
      </c>
      <c r="E19" s="66">
        <v>19031</v>
      </c>
      <c r="F19" s="66">
        <v>20216</v>
      </c>
      <c r="G19" s="48">
        <v>10166</v>
      </c>
      <c r="H19" s="48">
        <v>22772</v>
      </c>
      <c r="I19" s="66">
        <v>14441</v>
      </c>
      <c r="J19" s="66">
        <v>5363</v>
      </c>
      <c r="K19" s="66">
        <v>5096</v>
      </c>
      <c r="L19" s="66">
        <v>6584</v>
      </c>
      <c r="M19" s="66">
        <v>14409</v>
      </c>
      <c r="N19" s="66">
        <v>10339</v>
      </c>
      <c r="O19" s="66">
        <v>13656</v>
      </c>
      <c r="P19" s="38">
        <f t="shared" si="0"/>
        <v>164158</v>
      </c>
      <c r="Q19" s="6"/>
      <c r="R19" s="28" t="s">
        <v>39</v>
      </c>
    </row>
    <row r="20" spans="1:18" ht="15" thickBot="1" x14ac:dyDescent="0.3">
      <c r="A20" s="6"/>
      <c r="B20" s="39" t="s">
        <v>9</v>
      </c>
      <c r="C20" s="39"/>
      <c r="D20" s="40">
        <f>SUM(D12:D19)</f>
        <v>91595</v>
      </c>
      <c r="E20" s="40">
        <f t="shared" ref="E20:P20" si="1">SUM(E12:E19)</f>
        <v>90691</v>
      </c>
      <c r="F20" s="40">
        <f t="shared" si="1"/>
        <v>110998</v>
      </c>
      <c r="G20" s="40">
        <f t="shared" si="1"/>
        <v>83255</v>
      </c>
      <c r="H20" s="40">
        <f t="shared" si="1"/>
        <v>111938</v>
      </c>
      <c r="I20" s="40">
        <f t="shared" si="1"/>
        <v>92106</v>
      </c>
      <c r="J20" s="40">
        <f t="shared" si="1"/>
        <v>43872</v>
      </c>
      <c r="K20" s="40">
        <f t="shared" si="1"/>
        <v>48581</v>
      </c>
      <c r="L20" s="40">
        <f t="shared" si="1"/>
        <v>72477</v>
      </c>
      <c r="M20" s="40">
        <f t="shared" si="1"/>
        <v>96444</v>
      </c>
      <c r="N20" s="40">
        <f t="shared" si="1"/>
        <v>100778</v>
      </c>
      <c r="O20" s="40">
        <f t="shared" si="1"/>
        <v>73083</v>
      </c>
      <c r="P20" s="40">
        <f t="shared" si="1"/>
        <v>1015818</v>
      </c>
      <c r="Q20" s="6"/>
    </row>
    <row r="21" spans="1:18" x14ac:dyDescent="0.25">
      <c r="A21" s="6"/>
      <c r="B21" s="26" t="s">
        <v>131</v>
      </c>
      <c r="C21" s="36"/>
      <c r="D21" s="36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2"/>
      <c r="P21" s="6"/>
      <c r="Q21" s="6"/>
    </row>
    <row r="22" spans="1:18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43"/>
      <c r="O22" s="6"/>
      <c r="P22" s="6"/>
      <c r="Q22" s="6"/>
    </row>
    <row r="23" spans="1:18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6"/>
    </row>
    <row r="24" spans="1:18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43"/>
      <c r="O24" s="6"/>
      <c r="P24" s="6"/>
      <c r="Q24" s="6"/>
    </row>
    <row r="25" spans="1:18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43"/>
      <c r="O25" s="6"/>
      <c r="P25" s="6"/>
      <c r="Q25" s="6"/>
    </row>
    <row r="26" spans="1:18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43"/>
      <c r="O26" s="6"/>
      <c r="P26" s="6"/>
      <c r="Q26" s="6"/>
    </row>
    <row r="27" spans="1:18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43"/>
      <c r="O27" s="6"/>
      <c r="P27" s="6"/>
      <c r="Q27" s="6"/>
    </row>
    <row r="28" spans="1:18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43"/>
      <c r="O28" s="6"/>
      <c r="P28" s="6"/>
      <c r="Q28" s="6"/>
    </row>
    <row r="29" spans="1:18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3"/>
      <c r="O29" s="6"/>
      <c r="P29" s="45"/>
      <c r="Q29" s="45"/>
    </row>
    <row r="30" spans="1:18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43"/>
      <c r="O30" s="6"/>
      <c r="P30" s="6"/>
      <c r="Q30" s="6"/>
    </row>
    <row r="31" spans="1:18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43"/>
      <c r="O31" s="6"/>
      <c r="P31" s="6"/>
      <c r="Q31" s="6"/>
    </row>
    <row r="32" spans="1:18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43"/>
      <c r="O32" s="6"/>
      <c r="P32" s="6"/>
      <c r="Q32" s="6"/>
    </row>
    <row r="33" spans="1:17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43"/>
      <c r="O33" s="6"/>
      <c r="P33" s="6"/>
      <c r="Q33" s="6"/>
    </row>
    <row r="34" spans="1:17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43"/>
      <c r="O34" s="6"/>
      <c r="P34" s="6"/>
      <c r="Q34" s="6"/>
    </row>
    <row r="35" spans="1:17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43"/>
      <c r="O35" s="6"/>
      <c r="P35" s="6"/>
      <c r="Q35" s="6"/>
    </row>
    <row r="36" spans="1:17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3"/>
      <c r="O36" s="6"/>
      <c r="P36" s="6"/>
      <c r="Q36" s="6"/>
    </row>
    <row r="37" spans="1:17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3"/>
      <c r="O37" s="6"/>
      <c r="P37" s="45"/>
      <c r="Q37" s="6"/>
    </row>
    <row r="38" spans="1:17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43"/>
      <c r="O38" s="6"/>
      <c r="P38" s="6"/>
      <c r="Q38" s="6"/>
    </row>
    <row r="39" spans="1:17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43"/>
      <c r="O39" s="6"/>
      <c r="P39" s="6"/>
      <c r="Q39" s="6"/>
    </row>
    <row r="40" spans="1:17" ht="12.75" customHeight="1" x14ac:dyDescent="0.25"/>
    <row r="42" spans="1:17" ht="6" customHeight="1" x14ac:dyDescent="0.25"/>
  </sheetData>
  <mergeCells count="2">
    <mergeCell ref="B9:P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P12:P19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4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4" width="4.7109375" style="7" customWidth="1"/>
    <col min="5" max="11" width="10.140625" style="7" customWidth="1"/>
    <col min="12" max="14" width="8.42578125" style="7" bestFit="1" customWidth="1"/>
    <col min="15" max="15" width="10.140625" style="7" customWidth="1"/>
    <col min="16" max="16" width="2.7109375" style="7" customWidth="1"/>
    <col min="17" max="17" width="10" style="7" bestFit="1" customWidth="1"/>
    <col min="18" max="16384" width="8.7109375" style="7"/>
  </cols>
  <sheetData>
    <row r="1" spans="1:16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  <c r="P5" s="6"/>
    </row>
    <row r="6" spans="1:16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  <c r="P6" s="6"/>
    </row>
    <row r="7" spans="1:16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6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6" ht="18.75" customHeight="1" x14ac:dyDescent="0.25">
      <c r="A9" s="6"/>
      <c r="B9" s="151" t="s">
        <v>186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9"/>
      <c r="P9" s="6"/>
    </row>
    <row r="10" spans="1:16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32"/>
      <c r="O10" s="32"/>
      <c r="P10" s="6"/>
    </row>
    <row r="11" spans="1:16" ht="20.25" customHeight="1" x14ac:dyDescent="0.25">
      <c r="A11" s="6"/>
      <c r="B11" s="33"/>
      <c r="C11" s="33"/>
      <c r="D11" s="34"/>
      <c r="E11" s="35">
        <v>2013</v>
      </c>
      <c r="F11" s="35">
        <v>2014</v>
      </c>
      <c r="G11" s="35">
        <v>2015</v>
      </c>
      <c r="H11" s="35">
        <v>2016</v>
      </c>
      <c r="I11" s="35">
        <v>2017</v>
      </c>
      <c r="J11" s="35">
        <v>2018</v>
      </c>
      <c r="K11" s="35">
        <v>2019</v>
      </c>
      <c r="L11" s="35">
        <v>2020</v>
      </c>
      <c r="M11" s="35">
        <v>2021</v>
      </c>
      <c r="N11" s="35">
        <v>2022</v>
      </c>
      <c r="O11" s="35">
        <v>2023</v>
      </c>
      <c r="P11" s="6"/>
    </row>
    <row r="12" spans="1:16" x14ac:dyDescent="0.25">
      <c r="A12" s="6"/>
      <c r="B12" s="36" t="s">
        <v>17</v>
      </c>
      <c r="C12" s="36"/>
      <c r="D12" s="46"/>
      <c r="E12" s="47">
        <v>247081</v>
      </c>
      <c r="F12" s="47">
        <v>239435.7</v>
      </c>
      <c r="G12" s="47">
        <v>221041</v>
      </c>
      <c r="H12" s="47">
        <v>228766</v>
      </c>
      <c r="I12" s="47">
        <v>233476</v>
      </c>
      <c r="J12" s="47">
        <v>231823</v>
      </c>
      <c r="K12" s="47">
        <v>188815</v>
      </c>
      <c r="L12" s="47">
        <v>67786</v>
      </c>
      <c r="M12" s="48">
        <v>107599</v>
      </c>
      <c r="N12" s="48">
        <v>168169</v>
      </c>
      <c r="O12" s="48">
        <v>174268</v>
      </c>
      <c r="P12" s="6"/>
    </row>
    <row r="13" spans="1:16" x14ac:dyDescent="0.25">
      <c r="A13" s="6"/>
      <c r="B13" s="36" t="s">
        <v>10</v>
      </c>
      <c r="C13" s="36"/>
      <c r="D13" s="46"/>
      <c r="E13" s="47">
        <v>154467</v>
      </c>
      <c r="F13" s="47">
        <v>155211</v>
      </c>
      <c r="G13" s="47">
        <v>153782</v>
      </c>
      <c r="H13" s="47">
        <v>143579</v>
      </c>
      <c r="I13" s="47">
        <v>133701</v>
      </c>
      <c r="J13" s="47">
        <v>126079</v>
      </c>
      <c r="K13" s="47">
        <v>126686</v>
      </c>
      <c r="L13" s="47">
        <v>47151</v>
      </c>
      <c r="M13" s="48">
        <v>76194</v>
      </c>
      <c r="N13" s="48">
        <v>86410</v>
      </c>
      <c r="O13" s="48">
        <v>101457</v>
      </c>
      <c r="P13" s="6"/>
    </row>
    <row r="14" spans="1:16" x14ac:dyDescent="0.25">
      <c r="A14" s="6"/>
      <c r="B14" s="36" t="s">
        <v>11</v>
      </c>
      <c r="C14" s="36"/>
      <c r="D14" s="46"/>
      <c r="E14" s="47">
        <v>112769</v>
      </c>
      <c r="F14" s="47">
        <v>142596</v>
      </c>
      <c r="G14" s="47">
        <v>152511</v>
      </c>
      <c r="H14" s="47">
        <v>156850</v>
      </c>
      <c r="I14" s="47">
        <v>136656</v>
      </c>
      <c r="J14" s="47">
        <v>138320</v>
      </c>
      <c r="K14" s="47">
        <v>138725</v>
      </c>
      <c r="L14" s="47">
        <v>60447</v>
      </c>
      <c r="M14" s="48">
        <v>75266</v>
      </c>
      <c r="N14" s="48">
        <v>76739</v>
      </c>
      <c r="O14" s="48">
        <v>71755</v>
      </c>
      <c r="P14" s="6"/>
    </row>
    <row r="15" spans="1:16" x14ac:dyDescent="0.25">
      <c r="A15" s="6"/>
      <c r="B15" s="36" t="s">
        <v>12</v>
      </c>
      <c r="C15" s="36"/>
      <c r="D15" s="46"/>
      <c r="E15" s="47">
        <v>274473</v>
      </c>
      <c r="F15" s="47">
        <v>263406</v>
      </c>
      <c r="G15" s="47">
        <v>263949</v>
      </c>
      <c r="H15" s="47">
        <v>263021</v>
      </c>
      <c r="I15" s="47">
        <v>261297</v>
      </c>
      <c r="J15" s="47">
        <v>249738</v>
      </c>
      <c r="K15" s="47">
        <v>251358</v>
      </c>
      <c r="L15" s="47">
        <v>84093</v>
      </c>
      <c r="M15" s="48">
        <v>73020</v>
      </c>
      <c r="N15" s="48">
        <v>110071</v>
      </c>
      <c r="O15" s="48">
        <v>117052</v>
      </c>
      <c r="P15" s="6"/>
    </row>
    <row r="16" spans="1:16" x14ac:dyDescent="0.25">
      <c r="A16" s="6"/>
      <c r="B16" s="36" t="s">
        <v>13</v>
      </c>
      <c r="C16" s="36"/>
      <c r="D16" s="46"/>
      <c r="E16" s="48">
        <v>194077</v>
      </c>
      <c r="F16" s="48">
        <v>204984</v>
      </c>
      <c r="G16" s="48">
        <v>209543</v>
      </c>
      <c r="H16" s="48">
        <v>191554</v>
      </c>
      <c r="I16" s="48">
        <v>186605</v>
      </c>
      <c r="J16" s="48">
        <v>197148</v>
      </c>
      <c r="K16" s="48">
        <v>204458</v>
      </c>
      <c r="L16" s="48">
        <v>88073</v>
      </c>
      <c r="M16" s="48">
        <v>109691</v>
      </c>
      <c r="N16" s="48">
        <v>117153</v>
      </c>
      <c r="O16" s="48">
        <v>133000</v>
      </c>
      <c r="P16" s="6"/>
    </row>
    <row r="17" spans="1:16" x14ac:dyDescent="0.25">
      <c r="A17" s="6"/>
      <c r="B17" s="36" t="s">
        <v>14</v>
      </c>
      <c r="C17" s="36"/>
      <c r="D17" s="46"/>
      <c r="E17" s="47">
        <v>216039</v>
      </c>
      <c r="F17" s="47">
        <v>214463</v>
      </c>
      <c r="G17" s="47">
        <v>216589</v>
      </c>
      <c r="H17" s="47">
        <v>199496</v>
      </c>
      <c r="I17" s="47">
        <v>187014</v>
      </c>
      <c r="J17" s="47">
        <v>182330</v>
      </c>
      <c r="K17" s="47">
        <v>201078</v>
      </c>
      <c r="L17" s="47">
        <v>85015</v>
      </c>
      <c r="M17" s="48">
        <v>111651</v>
      </c>
      <c r="N17" s="48">
        <v>116349</v>
      </c>
      <c r="O17" s="48">
        <v>126796</v>
      </c>
      <c r="P17" s="6"/>
    </row>
    <row r="18" spans="1:16" x14ac:dyDescent="0.25">
      <c r="A18" s="6"/>
      <c r="B18" s="36" t="s">
        <v>15</v>
      </c>
      <c r="C18" s="36"/>
      <c r="D18" s="46"/>
      <c r="E18" s="47">
        <v>230816</v>
      </c>
      <c r="F18" s="47">
        <v>224367</v>
      </c>
      <c r="G18" s="47">
        <v>210399</v>
      </c>
      <c r="H18" s="47">
        <v>201154</v>
      </c>
      <c r="I18" s="47">
        <v>193840</v>
      </c>
      <c r="J18" s="47">
        <v>149340</v>
      </c>
      <c r="K18" s="47">
        <v>152367</v>
      </c>
      <c r="L18" s="47">
        <v>65705</v>
      </c>
      <c r="M18" s="48">
        <v>79560</v>
      </c>
      <c r="N18" s="48">
        <v>125272</v>
      </c>
      <c r="O18" s="48">
        <v>127332</v>
      </c>
      <c r="P18" s="6"/>
    </row>
    <row r="19" spans="1:16" x14ac:dyDescent="0.25">
      <c r="A19" s="6"/>
      <c r="B19" s="36" t="s">
        <v>16</v>
      </c>
      <c r="C19" s="36"/>
      <c r="D19" s="46"/>
      <c r="E19" s="47">
        <v>305185</v>
      </c>
      <c r="F19" s="47">
        <v>297871</v>
      </c>
      <c r="G19" s="47">
        <v>271984</v>
      </c>
      <c r="H19" s="47">
        <v>277651</v>
      </c>
      <c r="I19" s="47">
        <v>234729</v>
      </c>
      <c r="J19" s="47">
        <v>273212</v>
      </c>
      <c r="K19" s="47">
        <v>291021</v>
      </c>
      <c r="L19" s="47">
        <v>129896</v>
      </c>
      <c r="M19" s="48">
        <v>126834</v>
      </c>
      <c r="N19" s="48">
        <v>181160</v>
      </c>
      <c r="O19" s="48">
        <v>164158</v>
      </c>
      <c r="P19" s="6"/>
    </row>
    <row r="20" spans="1:16" ht="15" thickBot="1" x14ac:dyDescent="0.3">
      <c r="A20" s="6"/>
      <c r="B20" s="39" t="s">
        <v>9</v>
      </c>
      <c r="C20" s="39"/>
      <c r="D20" s="40"/>
      <c r="E20" s="40">
        <f>SUM(E12:E19)</f>
        <v>1734907</v>
      </c>
      <c r="F20" s="40">
        <f t="shared" ref="F20:N20" si="0">SUM(F12:F19)</f>
        <v>1742333.7</v>
      </c>
      <c r="G20" s="40">
        <f t="shared" si="0"/>
        <v>1699798</v>
      </c>
      <c r="H20" s="40">
        <f t="shared" si="0"/>
        <v>1662071</v>
      </c>
      <c r="I20" s="40">
        <f t="shared" si="0"/>
        <v>1567318</v>
      </c>
      <c r="J20" s="40">
        <f t="shared" si="0"/>
        <v>1547990</v>
      </c>
      <c r="K20" s="40">
        <f t="shared" si="0"/>
        <v>1554508</v>
      </c>
      <c r="L20" s="40">
        <f t="shared" si="0"/>
        <v>628166</v>
      </c>
      <c r="M20" s="40">
        <f t="shared" si="0"/>
        <v>759815</v>
      </c>
      <c r="N20" s="40">
        <f t="shared" si="0"/>
        <v>981323</v>
      </c>
      <c r="O20" s="40">
        <f>SUM(O12:O19)</f>
        <v>1015818</v>
      </c>
      <c r="P20" s="6"/>
    </row>
    <row r="21" spans="1:16" x14ac:dyDescent="0.25">
      <c r="A21" s="6"/>
      <c r="B21" s="26" t="s">
        <v>131</v>
      </c>
      <c r="C21" s="36"/>
      <c r="D21" s="36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9"/>
      <c r="P21" s="6"/>
    </row>
    <row r="22" spans="1:16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43"/>
      <c r="O22" s="6"/>
      <c r="P22" s="6"/>
    </row>
    <row r="23" spans="1:16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6"/>
    </row>
    <row r="24" spans="1:16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43"/>
      <c r="O24" s="6"/>
      <c r="P24" s="6"/>
    </row>
    <row r="25" spans="1:16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43"/>
      <c r="O25" s="6"/>
      <c r="P25" s="6"/>
    </row>
    <row r="26" spans="1:16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43"/>
      <c r="O26" s="6"/>
      <c r="P26" s="6"/>
    </row>
    <row r="27" spans="1:16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43"/>
      <c r="O27" s="6"/>
      <c r="P27" s="6"/>
    </row>
    <row r="28" spans="1:16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43"/>
      <c r="O28" s="6"/>
      <c r="P28" s="6"/>
    </row>
    <row r="29" spans="1:16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3"/>
      <c r="O29" s="6"/>
      <c r="P29" s="45"/>
    </row>
    <row r="30" spans="1:16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43"/>
      <c r="O30" s="6"/>
      <c r="P30" s="6"/>
    </row>
    <row r="31" spans="1:16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43"/>
      <c r="O31" s="6"/>
      <c r="P31" s="6"/>
    </row>
    <row r="32" spans="1:16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43"/>
      <c r="O32" s="6"/>
      <c r="P32" s="6"/>
    </row>
    <row r="33" spans="1:16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43"/>
      <c r="O33" s="6"/>
      <c r="P33" s="6"/>
    </row>
    <row r="34" spans="1:16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43"/>
      <c r="O34" s="6"/>
      <c r="P34" s="6"/>
    </row>
    <row r="35" spans="1:16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43"/>
      <c r="O35" s="6"/>
      <c r="P35" s="6"/>
    </row>
    <row r="36" spans="1:16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3"/>
      <c r="O36" s="6"/>
      <c r="P36" s="6"/>
    </row>
    <row r="37" spans="1:16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3"/>
      <c r="O37" s="6"/>
      <c r="P37" s="6"/>
    </row>
    <row r="38" spans="1:16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43"/>
      <c r="O38" s="6"/>
      <c r="P38" s="6"/>
    </row>
    <row r="39" spans="1:16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43"/>
      <c r="O39" s="6"/>
      <c r="P39" s="6"/>
    </row>
    <row r="40" spans="1:16" ht="12.75" customHeight="1" x14ac:dyDescent="0.25"/>
    <row r="42" spans="1:16" ht="6" customHeight="1" x14ac:dyDescent="0.25"/>
    <row r="44" spans="1:16" ht="24.75" customHeight="1" x14ac:dyDescent="0.25"/>
  </sheetData>
  <mergeCells count="2">
    <mergeCell ref="B9:O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O20 E20:N20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42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4" width="3.85546875" style="7" customWidth="1"/>
    <col min="5" max="5" width="25.28515625" style="7" customWidth="1"/>
    <col min="6" max="8" width="13.28515625" style="7" customWidth="1"/>
    <col min="9" max="9" width="2" style="7" customWidth="1"/>
    <col min="10" max="12" width="13.28515625" style="7" customWidth="1"/>
    <col min="13" max="13" width="2.7109375" style="7" customWidth="1"/>
    <col min="14" max="16384" width="8.7109375" style="7"/>
  </cols>
  <sheetData>
    <row r="1" spans="1:13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</row>
    <row r="6" spans="1:13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</row>
    <row r="7" spans="1:13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ht="18.75" customHeight="1" x14ac:dyDescent="0.25">
      <c r="A9" s="6"/>
      <c r="B9" s="151" t="s">
        <v>187</v>
      </c>
      <c r="C9" s="148"/>
      <c r="D9" s="148"/>
      <c r="E9" s="148"/>
      <c r="F9" s="148"/>
      <c r="G9" s="148"/>
      <c r="H9" s="148"/>
      <c r="I9" s="148"/>
      <c r="J9" s="148"/>
      <c r="K9" s="148"/>
      <c r="L9" s="149"/>
      <c r="M9" s="6"/>
    </row>
    <row r="10" spans="1:13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2"/>
      <c r="J10" s="32"/>
      <c r="K10" s="32"/>
      <c r="L10" s="32"/>
      <c r="M10" s="6"/>
    </row>
    <row r="11" spans="1:13" ht="20.25" customHeight="1" x14ac:dyDescent="0.25">
      <c r="A11" s="6"/>
      <c r="B11" s="33"/>
      <c r="C11" s="33"/>
      <c r="D11" s="34"/>
      <c r="E11" s="35"/>
      <c r="F11" s="152" t="s">
        <v>188</v>
      </c>
      <c r="G11" s="152"/>
      <c r="H11" s="152"/>
      <c r="I11" s="35"/>
      <c r="J11" s="152" t="s">
        <v>189</v>
      </c>
      <c r="K11" s="152"/>
      <c r="L11" s="152"/>
      <c r="M11" s="6"/>
    </row>
    <row r="12" spans="1:13" ht="0.75" customHeight="1" x14ac:dyDescent="0.25">
      <c r="A12" s="6"/>
      <c r="B12" s="33"/>
      <c r="C12" s="33"/>
      <c r="D12" s="34"/>
      <c r="E12" s="35"/>
      <c r="F12" s="50"/>
      <c r="G12" s="50"/>
      <c r="H12" s="50"/>
      <c r="I12" s="35"/>
      <c r="J12" s="50"/>
      <c r="K12" s="50"/>
      <c r="L12" s="50"/>
      <c r="M12" s="6"/>
    </row>
    <row r="13" spans="1:13" ht="20.25" customHeight="1" x14ac:dyDescent="0.25">
      <c r="A13" s="6"/>
      <c r="B13" s="33"/>
      <c r="C13" s="33"/>
      <c r="D13" s="34"/>
      <c r="E13" s="35"/>
      <c r="F13" s="35" t="s">
        <v>40</v>
      </c>
      <c r="G13" s="35" t="s">
        <v>41</v>
      </c>
      <c r="H13" s="35" t="s">
        <v>9</v>
      </c>
      <c r="I13" s="35"/>
      <c r="J13" s="35" t="s">
        <v>40</v>
      </c>
      <c r="K13" s="35" t="s">
        <v>41</v>
      </c>
      <c r="L13" s="35" t="s">
        <v>9</v>
      </c>
      <c r="M13" s="6"/>
    </row>
    <row r="14" spans="1:13" x14ac:dyDescent="0.25">
      <c r="A14" s="6"/>
      <c r="B14" s="36" t="s">
        <v>17</v>
      </c>
      <c r="C14" s="36"/>
      <c r="D14" s="46"/>
      <c r="E14" s="47"/>
      <c r="F14" s="48">
        <v>53001</v>
      </c>
      <c r="G14" s="48">
        <v>7691</v>
      </c>
      <c r="H14" s="47">
        <f>SUM(F14:G14)</f>
        <v>60692</v>
      </c>
      <c r="I14" s="47"/>
      <c r="J14" s="48">
        <v>1055</v>
      </c>
      <c r="K14" s="48">
        <v>526</v>
      </c>
      <c r="L14" s="47">
        <f>SUM(J14:K14)</f>
        <v>1581</v>
      </c>
      <c r="M14" s="6"/>
    </row>
    <row r="15" spans="1:13" x14ac:dyDescent="0.25">
      <c r="A15" s="6"/>
      <c r="B15" s="36" t="s">
        <v>10</v>
      </c>
      <c r="C15" s="36"/>
      <c r="D15" s="46"/>
      <c r="E15" s="47"/>
      <c r="F15" s="48">
        <v>39674</v>
      </c>
      <c r="G15" s="48">
        <v>10163</v>
      </c>
      <c r="H15" s="47">
        <f t="shared" ref="H15:H21" si="0">SUM(F15:G15)</f>
        <v>49837</v>
      </c>
      <c r="I15" s="47"/>
      <c r="J15" s="48">
        <v>930</v>
      </c>
      <c r="K15" s="48">
        <v>643</v>
      </c>
      <c r="L15" s="47">
        <f t="shared" ref="L15:L22" si="1">SUM(J15:K15)</f>
        <v>1573</v>
      </c>
      <c r="M15" s="6"/>
    </row>
    <row r="16" spans="1:13" x14ac:dyDescent="0.25">
      <c r="A16" s="6"/>
      <c r="B16" s="36" t="s">
        <v>11</v>
      </c>
      <c r="C16" s="36"/>
      <c r="D16" s="46"/>
      <c r="E16" s="47"/>
      <c r="F16" s="48">
        <v>24464</v>
      </c>
      <c r="G16" s="48">
        <v>1989</v>
      </c>
      <c r="H16" s="47">
        <f t="shared" si="0"/>
        <v>26453</v>
      </c>
      <c r="I16" s="47"/>
      <c r="J16" s="48">
        <v>379</v>
      </c>
      <c r="K16" s="48">
        <v>235</v>
      </c>
      <c r="L16" s="47">
        <f t="shared" si="1"/>
        <v>614</v>
      </c>
      <c r="M16" s="6"/>
    </row>
    <row r="17" spans="1:13" x14ac:dyDescent="0.25">
      <c r="A17" s="6"/>
      <c r="B17" s="36" t="s">
        <v>12</v>
      </c>
      <c r="C17" s="36"/>
      <c r="D17" s="46"/>
      <c r="E17" s="47"/>
      <c r="F17" s="48">
        <v>85348</v>
      </c>
      <c r="G17" s="48">
        <v>10892</v>
      </c>
      <c r="H17" s="47">
        <f t="shared" si="0"/>
        <v>96240</v>
      </c>
      <c r="I17" s="47"/>
      <c r="J17" s="48">
        <v>848</v>
      </c>
      <c r="K17" s="48">
        <v>330</v>
      </c>
      <c r="L17" s="47">
        <f t="shared" si="1"/>
        <v>1178</v>
      </c>
      <c r="M17" s="6"/>
    </row>
    <row r="18" spans="1:13" x14ac:dyDescent="0.25">
      <c r="A18" s="6"/>
      <c r="B18" s="36" t="s">
        <v>13</v>
      </c>
      <c r="C18" s="36"/>
      <c r="D18" s="46"/>
      <c r="E18" s="48"/>
      <c r="F18" s="48">
        <v>50822</v>
      </c>
      <c r="G18" s="48">
        <v>5499</v>
      </c>
      <c r="H18" s="47">
        <f t="shared" si="0"/>
        <v>56321</v>
      </c>
      <c r="I18" s="48"/>
      <c r="J18" s="48">
        <v>650</v>
      </c>
      <c r="K18" s="48">
        <v>535</v>
      </c>
      <c r="L18" s="47">
        <f t="shared" si="1"/>
        <v>1185</v>
      </c>
      <c r="M18" s="6"/>
    </row>
    <row r="19" spans="1:13" x14ac:dyDescent="0.25">
      <c r="A19" s="6"/>
      <c r="B19" s="36" t="s">
        <v>14</v>
      </c>
      <c r="C19" s="36"/>
      <c r="D19" s="46"/>
      <c r="E19" s="47"/>
      <c r="F19" s="48">
        <v>40471</v>
      </c>
      <c r="G19" s="48">
        <v>12320</v>
      </c>
      <c r="H19" s="47">
        <f t="shared" si="0"/>
        <v>52791</v>
      </c>
      <c r="I19" s="47"/>
      <c r="J19" s="48">
        <v>871</v>
      </c>
      <c r="K19" s="48">
        <v>916</v>
      </c>
      <c r="L19" s="47">
        <f t="shared" si="1"/>
        <v>1787</v>
      </c>
      <c r="M19" s="6"/>
    </row>
    <row r="20" spans="1:13" x14ac:dyDescent="0.25">
      <c r="A20" s="6"/>
      <c r="B20" s="36" t="s">
        <v>15</v>
      </c>
      <c r="C20" s="36"/>
      <c r="D20" s="46"/>
      <c r="E20" s="47"/>
      <c r="F20" s="48">
        <v>23160</v>
      </c>
      <c r="G20" s="48">
        <v>4463</v>
      </c>
      <c r="H20" s="47">
        <f t="shared" si="0"/>
        <v>27623</v>
      </c>
      <c r="I20" s="47"/>
      <c r="J20" s="48">
        <v>1109</v>
      </c>
      <c r="K20" s="48">
        <v>824</v>
      </c>
      <c r="L20" s="47">
        <f t="shared" si="1"/>
        <v>1933</v>
      </c>
      <c r="M20" s="6"/>
    </row>
    <row r="21" spans="1:13" x14ac:dyDescent="0.25">
      <c r="A21" s="6"/>
      <c r="B21" s="36" t="s">
        <v>16</v>
      </c>
      <c r="C21" s="36"/>
      <c r="D21" s="46"/>
      <c r="E21" s="47"/>
      <c r="F21" s="48">
        <v>104497</v>
      </c>
      <c r="G21" s="48">
        <v>7296</v>
      </c>
      <c r="H21" s="47">
        <f t="shared" si="0"/>
        <v>111793</v>
      </c>
      <c r="I21" s="47"/>
      <c r="J21" s="48">
        <v>1366</v>
      </c>
      <c r="K21" s="48">
        <v>859</v>
      </c>
      <c r="L21" s="47">
        <f t="shared" si="1"/>
        <v>2225</v>
      </c>
      <c r="M21" s="6"/>
    </row>
    <row r="22" spans="1:13" ht="15" thickBot="1" x14ac:dyDescent="0.3">
      <c r="A22" s="6"/>
      <c r="B22" s="39" t="s">
        <v>9</v>
      </c>
      <c r="C22" s="39"/>
      <c r="D22" s="40"/>
      <c r="E22" s="40"/>
      <c r="F22" s="40">
        <f>SUM(F14:F21)</f>
        <v>421437</v>
      </c>
      <c r="G22" s="40">
        <f>SUM(G14:G21)</f>
        <v>60313</v>
      </c>
      <c r="H22" s="40">
        <f>SUM(F22:G22)</f>
        <v>481750</v>
      </c>
      <c r="I22" s="40"/>
      <c r="J22" s="40">
        <f>SUM(J14:J21)</f>
        <v>7208</v>
      </c>
      <c r="K22" s="40">
        <f>SUM(K14:K21)</f>
        <v>4868</v>
      </c>
      <c r="L22" s="40">
        <f t="shared" si="1"/>
        <v>12076</v>
      </c>
      <c r="M22" s="6"/>
    </row>
    <row r="23" spans="1:13" x14ac:dyDescent="0.2">
      <c r="A23" s="6"/>
      <c r="B23" s="26" t="s">
        <v>131</v>
      </c>
      <c r="C23" s="26"/>
      <c r="D23" s="26"/>
      <c r="E23" s="27"/>
      <c r="F23" s="27"/>
      <c r="G23" s="27"/>
      <c r="H23" s="27"/>
      <c r="I23" s="27"/>
      <c r="J23" s="121"/>
      <c r="K23" s="27"/>
      <c r="L23" s="51"/>
      <c r="M23" s="6"/>
    </row>
    <row r="24" spans="1:13" ht="24" customHeight="1" x14ac:dyDescent="0.25">
      <c r="A24" s="6"/>
      <c r="B24" s="153" t="s">
        <v>115</v>
      </c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6"/>
    </row>
    <row r="25" spans="1:13" ht="18.75" customHeight="1" x14ac:dyDescent="0.25">
      <c r="A25" s="6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6"/>
    </row>
    <row r="26" spans="1:13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43"/>
      <c r="L26" s="6"/>
      <c r="M26" s="6"/>
    </row>
    <row r="27" spans="1:13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43"/>
      <c r="L27" s="6"/>
      <c r="M27" s="6"/>
    </row>
    <row r="28" spans="1:13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43"/>
      <c r="L28" s="6"/>
      <c r="M28" s="6"/>
    </row>
    <row r="29" spans="1:13" x14ac:dyDescent="0.25">
      <c r="A29" s="6"/>
      <c r="B29" s="13"/>
      <c r="C29" s="6"/>
      <c r="D29" s="6"/>
      <c r="E29" s="6"/>
      <c r="F29" s="6"/>
      <c r="G29" s="6"/>
      <c r="H29" s="6"/>
      <c r="I29" s="6"/>
      <c r="J29" s="6"/>
      <c r="K29" s="43"/>
      <c r="L29" s="6"/>
      <c r="M29" s="6"/>
    </row>
    <row r="30" spans="1:13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43"/>
      <c r="L30" s="6"/>
      <c r="M30" s="6"/>
    </row>
    <row r="31" spans="1:13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43"/>
      <c r="L31" s="6"/>
      <c r="M31" s="45"/>
    </row>
    <row r="32" spans="1:13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43"/>
      <c r="L32" s="6"/>
      <c r="M32" s="6"/>
    </row>
    <row r="33" spans="1:14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43"/>
      <c r="L33" s="6"/>
      <c r="M33" s="6"/>
    </row>
    <row r="34" spans="1:14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43"/>
      <c r="L34" s="6"/>
      <c r="M34" s="6"/>
    </row>
    <row r="35" spans="1:14" s="28" customForma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43"/>
      <c r="L35" s="6"/>
      <c r="M35" s="6"/>
      <c r="N35" s="7"/>
    </row>
    <row r="36" spans="1:14" s="28" customForma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43"/>
      <c r="L36" s="6"/>
      <c r="M36" s="6"/>
      <c r="N36" s="7"/>
    </row>
    <row r="37" spans="1:14" s="28" customForma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43"/>
      <c r="L37" s="6"/>
      <c r="M37" s="6"/>
      <c r="N37" s="7"/>
    </row>
    <row r="38" spans="1:14" s="28" customForma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43"/>
      <c r="L38" s="6"/>
      <c r="M38" s="6"/>
      <c r="N38" s="7"/>
    </row>
    <row r="39" spans="1:14" s="28" customForma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43"/>
      <c r="L39" s="6"/>
      <c r="M39" s="6"/>
      <c r="N39" s="7"/>
    </row>
    <row r="40" spans="1:14" s="28" customFormat="1" ht="12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</row>
    <row r="42" spans="1:14" s="28" customFormat="1" ht="6" customHeight="1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</row>
  </sheetData>
  <mergeCells count="5">
    <mergeCell ref="B9:L9"/>
    <mergeCell ref="F11:H11"/>
    <mergeCell ref="J11:L11"/>
    <mergeCell ref="B24:L24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0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4" width="3.85546875" style="7" customWidth="1"/>
    <col min="5" max="5" width="25.28515625" style="7" customWidth="1"/>
    <col min="6" max="8" width="13.28515625" style="7" customWidth="1"/>
    <col min="9" max="9" width="2" style="7" customWidth="1"/>
    <col min="10" max="12" width="13.28515625" style="7" customWidth="1"/>
    <col min="13" max="13" width="2.7109375" style="7" customWidth="1"/>
    <col min="14" max="14" width="8.7109375" style="28"/>
    <col min="15" max="16384" width="8.7109375" style="7"/>
  </cols>
  <sheetData>
    <row r="1" spans="1:14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4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4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4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4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</row>
    <row r="6" spans="1:14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</row>
    <row r="7" spans="1:14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4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4" ht="18.75" customHeight="1" x14ac:dyDescent="0.25">
      <c r="A9" s="6"/>
      <c r="B9" s="151" t="s">
        <v>190</v>
      </c>
      <c r="C9" s="148"/>
      <c r="D9" s="148"/>
      <c r="E9" s="148"/>
      <c r="F9" s="148"/>
      <c r="G9" s="148"/>
      <c r="H9" s="148"/>
      <c r="I9" s="148"/>
      <c r="J9" s="148"/>
      <c r="K9" s="148"/>
      <c r="L9" s="149"/>
      <c r="M9" s="6"/>
    </row>
    <row r="10" spans="1:14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2"/>
      <c r="J10" s="32"/>
      <c r="K10" s="32"/>
      <c r="L10" s="32"/>
      <c r="M10" s="6"/>
    </row>
    <row r="11" spans="1:14" ht="20.25" customHeight="1" x14ac:dyDescent="0.25">
      <c r="A11" s="6"/>
      <c r="B11" s="33"/>
      <c r="C11" s="33"/>
      <c r="D11" s="34"/>
      <c r="E11" s="35"/>
      <c r="F11" s="152" t="s">
        <v>188</v>
      </c>
      <c r="G11" s="152"/>
      <c r="H11" s="152"/>
      <c r="I11" s="35"/>
      <c r="J11" s="152" t="s">
        <v>189</v>
      </c>
      <c r="K11" s="152"/>
      <c r="L11" s="152"/>
      <c r="M11" s="6"/>
    </row>
    <row r="12" spans="1:14" ht="0.75" customHeight="1" x14ac:dyDescent="0.25">
      <c r="A12" s="6"/>
      <c r="B12" s="33"/>
      <c r="C12" s="33"/>
      <c r="D12" s="34"/>
      <c r="E12" s="35"/>
      <c r="F12" s="50"/>
      <c r="G12" s="50"/>
      <c r="H12" s="50"/>
      <c r="I12" s="35"/>
      <c r="J12" s="50"/>
      <c r="K12" s="50"/>
      <c r="L12" s="50"/>
      <c r="M12" s="6"/>
    </row>
    <row r="13" spans="1:14" ht="20.25" customHeight="1" x14ac:dyDescent="0.25">
      <c r="A13" s="6"/>
      <c r="B13" s="33"/>
      <c r="C13" s="33"/>
      <c r="D13" s="34"/>
      <c r="E13" s="35"/>
      <c r="F13" s="35" t="s">
        <v>18</v>
      </c>
      <c r="G13" s="35" t="s">
        <v>19</v>
      </c>
      <c r="H13" s="35" t="s">
        <v>9</v>
      </c>
      <c r="I13" s="35"/>
      <c r="J13" s="35" t="s">
        <v>18</v>
      </c>
      <c r="K13" s="35" t="s">
        <v>19</v>
      </c>
      <c r="L13" s="35" t="s">
        <v>9</v>
      </c>
      <c r="M13" s="6"/>
    </row>
    <row r="14" spans="1:14" x14ac:dyDescent="0.25">
      <c r="A14" s="6"/>
      <c r="B14" s="36" t="s">
        <v>17</v>
      </c>
      <c r="C14" s="36"/>
      <c r="D14" s="46"/>
      <c r="E14" s="47"/>
      <c r="F14" s="48">
        <v>28590</v>
      </c>
      <c r="G14" s="48">
        <v>32102</v>
      </c>
      <c r="H14" s="47">
        <f>SUM(F14:G14)</f>
        <v>60692</v>
      </c>
      <c r="I14" s="47"/>
      <c r="J14" s="48">
        <v>690</v>
      </c>
      <c r="K14" s="48">
        <v>891</v>
      </c>
      <c r="L14" s="47">
        <f>SUM(J14:K14)</f>
        <v>1581</v>
      </c>
      <c r="M14" s="6"/>
      <c r="N14" s="28" t="s">
        <v>32</v>
      </c>
    </row>
    <row r="15" spans="1:14" x14ac:dyDescent="0.25">
      <c r="A15" s="6"/>
      <c r="B15" s="36" t="s">
        <v>10</v>
      </c>
      <c r="C15" s="36"/>
      <c r="D15" s="46"/>
      <c r="E15" s="47"/>
      <c r="F15" s="48">
        <v>24247</v>
      </c>
      <c r="G15" s="48">
        <v>25590</v>
      </c>
      <c r="H15" s="47">
        <f t="shared" ref="H15:H21" si="0">SUM(F15:G15)</f>
        <v>49837</v>
      </c>
      <c r="I15" s="47"/>
      <c r="J15" s="48">
        <v>718</v>
      </c>
      <c r="K15" s="48">
        <v>855</v>
      </c>
      <c r="L15" s="47">
        <f t="shared" ref="L15:L21" si="1">SUM(J15:K15)</f>
        <v>1573</v>
      </c>
      <c r="M15" s="6"/>
      <c r="N15" s="28" t="s">
        <v>33</v>
      </c>
    </row>
    <row r="16" spans="1:14" x14ac:dyDescent="0.25">
      <c r="A16" s="6"/>
      <c r="B16" s="36" t="s">
        <v>11</v>
      </c>
      <c r="C16" s="36"/>
      <c r="D16" s="46"/>
      <c r="E16" s="47"/>
      <c r="F16" s="48">
        <v>13091</v>
      </c>
      <c r="G16" s="48">
        <v>13362</v>
      </c>
      <c r="H16" s="47">
        <f t="shared" si="0"/>
        <v>26453</v>
      </c>
      <c r="I16" s="47"/>
      <c r="J16" s="48">
        <v>303</v>
      </c>
      <c r="K16" s="48">
        <v>311</v>
      </c>
      <c r="L16" s="47">
        <f t="shared" si="1"/>
        <v>614</v>
      </c>
      <c r="M16" s="6"/>
      <c r="N16" s="28" t="s">
        <v>34</v>
      </c>
    </row>
    <row r="17" spans="1:14" x14ac:dyDescent="0.25">
      <c r="A17" s="6"/>
      <c r="B17" s="36" t="s">
        <v>12</v>
      </c>
      <c r="C17" s="36"/>
      <c r="D17" s="46"/>
      <c r="E17" s="47"/>
      <c r="F17" s="48">
        <v>47127</v>
      </c>
      <c r="G17" s="48">
        <v>49113</v>
      </c>
      <c r="H17" s="47">
        <f t="shared" si="0"/>
        <v>96240</v>
      </c>
      <c r="I17" s="47"/>
      <c r="J17" s="48">
        <v>497</v>
      </c>
      <c r="K17" s="48">
        <v>681</v>
      </c>
      <c r="L17" s="47">
        <f t="shared" si="1"/>
        <v>1178</v>
      </c>
      <c r="M17" s="6"/>
      <c r="N17" s="28" t="s">
        <v>35</v>
      </c>
    </row>
    <row r="18" spans="1:14" x14ac:dyDescent="0.25">
      <c r="A18" s="6"/>
      <c r="B18" s="36" t="s">
        <v>13</v>
      </c>
      <c r="C18" s="36"/>
      <c r="D18" s="46"/>
      <c r="E18" s="48"/>
      <c r="F18" s="48">
        <v>27724</v>
      </c>
      <c r="G18" s="48">
        <v>28597</v>
      </c>
      <c r="H18" s="47">
        <f t="shared" si="0"/>
        <v>56321</v>
      </c>
      <c r="I18" s="48"/>
      <c r="J18" s="48">
        <v>537</v>
      </c>
      <c r="K18" s="48">
        <v>648</v>
      </c>
      <c r="L18" s="47">
        <f t="shared" si="1"/>
        <v>1185</v>
      </c>
      <c r="M18" s="6"/>
      <c r="N18" s="28" t="s">
        <v>36</v>
      </c>
    </row>
    <row r="19" spans="1:14" x14ac:dyDescent="0.25">
      <c r="A19" s="6"/>
      <c r="B19" s="36" t="s">
        <v>14</v>
      </c>
      <c r="C19" s="36"/>
      <c r="D19" s="46"/>
      <c r="E19" s="47"/>
      <c r="F19" s="48">
        <v>25802</v>
      </c>
      <c r="G19" s="48">
        <v>26989</v>
      </c>
      <c r="H19" s="47">
        <f t="shared" si="0"/>
        <v>52791</v>
      </c>
      <c r="I19" s="47"/>
      <c r="J19" s="48">
        <v>808</v>
      </c>
      <c r="K19" s="48">
        <v>979</v>
      </c>
      <c r="L19" s="47">
        <f t="shared" si="1"/>
        <v>1787</v>
      </c>
      <c r="M19" s="6"/>
      <c r="N19" s="28" t="s">
        <v>37</v>
      </c>
    </row>
    <row r="20" spans="1:14" x14ac:dyDescent="0.25">
      <c r="A20" s="6"/>
      <c r="B20" s="36" t="s">
        <v>15</v>
      </c>
      <c r="C20" s="36"/>
      <c r="D20" s="46"/>
      <c r="E20" s="47"/>
      <c r="F20" s="48">
        <v>13467</v>
      </c>
      <c r="G20" s="48">
        <v>14156</v>
      </c>
      <c r="H20" s="47">
        <f t="shared" si="0"/>
        <v>27623</v>
      </c>
      <c r="I20" s="47"/>
      <c r="J20" s="48">
        <v>898</v>
      </c>
      <c r="K20" s="48">
        <v>1035</v>
      </c>
      <c r="L20" s="47">
        <f t="shared" si="1"/>
        <v>1933</v>
      </c>
      <c r="M20" s="6"/>
      <c r="N20" s="28" t="s">
        <v>38</v>
      </c>
    </row>
    <row r="21" spans="1:14" x14ac:dyDescent="0.25">
      <c r="A21" s="6"/>
      <c r="B21" s="36" t="s">
        <v>16</v>
      </c>
      <c r="C21" s="36"/>
      <c r="D21" s="46"/>
      <c r="E21" s="47"/>
      <c r="F21" s="48">
        <v>52209</v>
      </c>
      <c r="G21" s="48">
        <v>59584</v>
      </c>
      <c r="H21" s="47">
        <f t="shared" si="0"/>
        <v>111793</v>
      </c>
      <c r="I21" s="47"/>
      <c r="J21" s="48">
        <v>949</v>
      </c>
      <c r="K21" s="48">
        <v>1276</v>
      </c>
      <c r="L21" s="47">
        <f t="shared" si="1"/>
        <v>2225</v>
      </c>
      <c r="M21" s="6"/>
      <c r="N21" s="28" t="s">
        <v>39</v>
      </c>
    </row>
    <row r="22" spans="1:14" ht="15" thickBot="1" x14ac:dyDescent="0.3">
      <c r="A22" s="6"/>
      <c r="B22" s="39" t="s">
        <v>9</v>
      </c>
      <c r="C22" s="39"/>
      <c r="D22" s="40"/>
      <c r="E22" s="40"/>
      <c r="F22" s="40">
        <f>SUM(F14:F21)</f>
        <v>232257</v>
      </c>
      <c r="G22" s="40">
        <f>SUM(G14:G21)</f>
        <v>249493</v>
      </c>
      <c r="H22" s="40">
        <f>SUM(H14:H21)</f>
        <v>481750</v>
      </c>
      <c r="I22" s="40"/>
      <c r="J22" s="40">
        <f>SUM(J14:J21)</f>
        <v>5400</v>
      </c>
      <c r="K22" s="40">
        <f>SUM(K14:K21)</f>
        <v>6676</v>
      </c>
      <c r="L22" s="40">
        <f>SUM(L14:L21)</f>
        <v>12076</v>
      </c>
      <c r="M22" s="6"/>
    </row>
    <row r="23" spans="1:14" x14ac:dyDescent="0.2">
      <c r="A23" s="6"/>
      <c r="B23" s="26" t="s">
        <v>131</v>
      </c>
      <c r="C23" s="26"/>
      <c r="D23" s="26"/>
      <c r="E23" s="27"/>
      <c r="F23" s="27"/>
      <c r="G23" s="27"/>
      <c r="H23" s="27"/>
      <c r="I23" s="27"/>
      <c r="J23" s="27"/>
      <c r="K23" s="27"/>
      <c r="L23" s="51"/>
      <c r="M23" s="6"/>
    </row>
    <row r="24" spans="1:14" ht="24" customHeight="1" x14ac:dyDescent="0.25">
      <c r="A24" s="6"/>
      <c r="B24" s="153" t="s">
        <v>115</v>
      </c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6"/>
    </row>
    <row r="25" spans="1:14" ht="18.75" customHeight="1" x14ac:dyDescent="0.25">
      <c r="A25" s="6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6"/>
    </row>
    <row r="26" spans="1:14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43"/>
      <c r="L26" s="6"/>
      <c r="M26" s="6"/>
    </row>
    <row r="27" spans="1:14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43"/>
      <c r="L27" s="6"/>
      <c r="M27" s="6"/>
    </row>
    <row r="28" spans="1:14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43"/>
      <c r="L28" s="6"/>
      <c r="M28" s="6"/>
    </row>
    <row r="29" spans="1:14" x14ac:dyDescent="0.25">
      <c r="A29" s="6"/>
      <c r="B29" s="13"/>
      <c r="C29" s="6"/>
      <c r="D29" s="6"/>
      <c r="E29" s="6"/>
      <c r="F29" s="6"/>
      <c r="G29" s="6"/>
      <c r="H29" s="6"/>
      <c r="I29" s="6"/>
      <c r="J29" s="6"/>
      <c r="K29" s="43"/>
      <c r="L29" s="6"/>
      <c r="M29" s="6"/>
    </row>
    <row r="30" spans="1:14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43"/>
      <c r="L30" s="6"/>
      <c r="M30" s="6"/>
    </row>
    <row r="31" spans="1:14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43"/>
      <c r="L31" s="6"/>
      <c r="M31" s="45"/>
    </row>
    <row r="32" spans="1:14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43"/>
      <c r="L32" s="6"/>
      <c r="M32" s="6"/>
    </row>
    <row r="33" spans="1:13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43"/>
      <c r="L33" s="6"/>
      <c r="M33" s="6"/>
    </row>
    <row r="34" spans="1:13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43"/>
      <c r="L34" s="6"/>
      <c r="M34" s="6"/>
    </row>
    <row r="35" spans="1:13" s="28" customForma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43"/>
      <c r="L35" s="6"/>
      <c r="M35" s="6"/>
    </row>
    <row r="36" spans="1:13" s="28" customForma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43"/>
      <c r="L36" s="6"/>
      <c r="M36" s="6"/>
    </row>
    <row r="37" spans="1:13" s="28" customForma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43"/>
      <c r="L37" s="6"/>
      <c r="M37" s="6"/>
    </row>
    <row r="38" spans="1:13" s="28" customForma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43"/>
      <c r="L38" s="6"/>
      <c r="M38" s="6"/>
    </row>
    <row r="39" spans="1:13" s="28" customForma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43"/>
      <c r="L39" s="6"/>
      <c r="M39" s="6"/>
    </row>
    <row r="40" spans="1:13" s="28" customFormat="1" ht="12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</sheetData>
  <mergeCells count="5">
    <mergeCell ref="B9:L9"/>
    <mergeCell ref="F11:H11"/>
    <mergeCell ref="J11:L11"/>
    <mergeCell ref="B24:L24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40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22.28515625" style="7" customWidth="1"/>
    <col min="4" max="15" width="7.85546875" style="7" customWidth="1"/>
    <col min="16" max="16" width="7.7109375" style="7" customWidth="1"/>
    <col min="17" max="17" width="2.7109375" style="7" customWidth="1"/>
    <col min="18" max="18" width="8.7109375" style="28"/>
    <col min="19" max="16384" width="8.7109375" style="7"/>
  </cols>
  <sheetData>
    <row r="1" spans="1:18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8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8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8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8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  <c r="P5" s="6"/>
      <c r="Q5" s="6"/>
    </row>
    <row r="6" spans="1:18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  <c r="P6" s="6"/>
      <c r="Q6" s="6"/>
    </row>
    <row r="7" spans="1:18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1:18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1:18" ht="18.75" customHeight="1" x14ac:dyDescent="0.25">
      <c r="A9" s="6"/>
      <c r="B9" s="151" t="s">
        <v>191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9"/>
      <c r="Q9" s="6"/>
    </row>
    <row r="10" spans="1:18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32"/>
      <c r="O10" s="32"/>
      <c r="P10" s="6"/>
      <c r="Q10" s="6"/>
    </row>
    <row r="11" spans="1:18" ht="20.25" customHeight="1" x14ac:dyDescent="0.25">
      <c r="A11" s="6"/>
      <c r="B11" s="33"/>
      <c r="C11" s="33"/>
      <c r="D11" s="34" t="s">
        <v>8</v>
      </c>
      <c r="E11" s="35" t="s">
        <v>21</v>
      </c>
      <c r="F11" s="35" t="s">
        <v>22</v>
      </c>
      <c r="G11" s="35" t="s">
        <v>23</v>
      </c>
      <c r="H11" s="35" t="s">
        <v>24</v>
      </c>
      <c r="I11" s="35" t="s">
        <v>25</v>
      </c>
      <c r="J11" s="35" t="s">
        <v>26</v>
      </c>
      <c r="K11" s="35" t="s">
        <v>27</v>
      </c>
      <c r="L11" s="35" t="s">
        <v>28</v>
      </c>
      <c r="M11" s="35" t="s">
        <v>29</v>
      </c>
      <c r="N11" s="35" t="s">
        <v>30</v>
      </c>
      <c r="O11" s="35" t="s">
        <v>31</v>
      </c>
      <c r="P11" s="35" t="s">
        <v>9</v>
      </c>
      <c r="Q11" s="6"/>
    </row>
    <row r="12" spans="1:18" x14ac:dyDescent="0.25">
      <c r="A12" s="6"/>
      <c r="B12" s="36" t="s">
        <v>17</v>
      </c>
      <c r="C12" s="36"/>
      <c r="D12" s="126">
        <v>120</v>
      </c>
      <c r="E12" s="48">
        <v>116</v>
      </c>
      <c r="F12" s="48">
        <v>178</v>
      </c>
      <c r="G12" s="48">
        <v>106</v>
      </c>
      <c r="H12" s="48">
        <v>126</v>
      </c>
      <c r="I12" s="48">
        <v>140</v>
      </c>
      <c r="J12" s="48">
        <v>90</v>
      </c>
      <c r="K12" s="48">
        <v>75</v>
      </c>
      <c r="L12" s="48">
        <v>149</v>
      </c>
      <c r="M12" s="48">
        <v>219</v>
      </c>
      <c r="N12" s="48">
        <v>171</v>
      </c>
      <c r="O12" s="48">
        <v>91</v>
      </c>
      <c r="P12" s="38">
        <f>SUM(D12:O12)</f>
        <v>1581</v>
      </c>
      <c r="Q12" s="6"/>
      <c r="R12" s="28" t="s">
        <v>32</v>
      </c>
    </row>
    <row r="13" spans="1:18" x14ac:dyDescent="0.25">
      <c r="A13" s="6"/>
      <c r="B13" s="36" t="s">
        <v>10</v>
      </c>
      <c r="C13" s="36"/>
      <c r="D13" s="126">
        <v>149</v>
      </c>
      <c r="E13" s="48">
        <v>132</v>
      </c>
      <c r="F13" s="48">
        <v>139</v>
      </c>
      <c r="G13" s="48">
        <v>98</v>
      </c>
      <c r="H13" s="48">
        <v>154</v>
      </c>
      <c r="I13" s="48">
        <v>91</v>
      </c>
      <c r="J13" s="48">
        <v>121</v>
      </c>
      <c r="K13" s="48">
        <v>129</v>
      </c>
      <c r="L13" s="48">
        <v>160</v>
      </c>
      <c r="M13" s="48">
        <v>168</v>
      </c>
      <c r="N13" s="48">
        <v>141</v>
      </c>
      <c r="O13" s="48">
        <v>91</v>
      </c>
      <c r="P13" s="38">
        <f t="shared" ref="P13:P19" si="0">SUM(D13:O13)</f>
        <v>1573</v>
      </c>
      <c r="Q13" s="6"/>
      <c r="R13" s="28" t="s">
        <v>33</v>
      </c>
    </row>
    <row r="14" spans="1:18" x14ac:dyDescent="0.25">
      <c r="A14" s="6"/>
      <c r="B14" s="36" t="s">
        <v>11</v>
      </c>
      <c r="C14" s="36"/>
      <c r="D14" s="126">
        <v>55</v>
      </c>
      <c r="E14" s="48">
        <v>50</v>
      </c>
      <c r="F14" s="48">
        <v>48</v>
      </c>
      <c r="G14" s="48">
        <v>91</v>
      </c>
      <c r="H14" s="48">
        <v>47</v>
      </c>
      <c r="I14" s="48">
        <v>58</v>
      </c>
      <c r="J14" s="48">
        <v>24</v>
      </c>
      <c r="K14" s="48">
        <v>28</v>
      </c>
      <c r="L14" s="48">
        <v>71</v>
      </c>
      <c r="M14" s="48">
        <v>61</v>
      </c>
      <c r="N14" s="48">
        <v>64</v>
      </c>
      <c r="O14" s="48">
        <v>17</v>
      </c>
      <c r="P14" s="38">
        <f t="shared" si="0"/>
        <v>614</v>
      </c>
      <c r="Q14" s="6"/>
      <c r="R14" s="28" t="s">
        <v>34</v>
      </c>
    </row>
    <row r="15" spans="1:18" x14ac:dyDescent="0.25">
      <c r="A15" s="6"/>
      <c r="B15" s="36" t="s">
        <v>12</v>
      </c>
      <c r="C15" s="36"/>
      <c r="D15" s="126">
        <v>103</v>
      </c>
      <c r="E15" s="48">
        <v>123</v>
      </c>
      <c r="F15" s="48">
        <v>111</v>
      </c>
      <c r="G15" s="48">
        <v>70</v>
      </c>
      <c r="H15" s="48">
        <v>133</v>
      </c>
      <c r="I15" s="48">
        <v>62</v>
      </c>
      <c r="J15" s="48">
        <v>48</v>
      </c>
      <c r="K15" s="48">
        <v>56</v>
      </c>
      <c r="L15" s="48">
        <v>144</v>
      </c>
      <c r="M15" s="48">
        <v>142</v>
      </c>
      <c r="N15" s="48">
        <v>115</v>
      </c>
      <c r="O15" s="48">
        <v>71</v>
      </c>
      <c r="P15" s="38">
        <f t="shared" si="0"/>
        <v>1178</v>
      </c>
      <c r="Q15" s="6"/>
      <c r="R15" s="28" t="s">
        <v>35</v>
      </c>
    </row>
    <row r="16" spans="1:18" x14ac:dyDescent="0.25">
      <c r="A16" s="6"/>
      <c r="B16" s="36" t="s">
        <v>13</v>
      </c>
      <c r="C16" s="36"/>
      <c r="D16" s="126">
        <v>166</v>
      </c>
      <c r="E16" s="48">
        <v>110</v>
      </c>
      <c r="F16" s="48">
        <v>148</v>
      </c>
      <c r="G16" s="48">
        <v>61</v>
      </c>
      <c r="H16" s="48">
        <v>90</v>
      </c>
      <c r="I16" s="48">
        <v>75</v>
      </c>
      <c r="J16" s="48">
        <v>38</v>
      </c>
      <c r="K16" s="48">
        <v>56</v>
      </c>
      <c r="L16" s="48">
        <v>111</v>
      </c>
      <c r="M16" s="48">
        <v>138</v>
      </c>
      <c r="N16" s="48">
        <v>114</v>
      </c>
      <c r="O16" s="48">
        <v>78</v>
      </c>
      <c r="P16" s="38">
        <f t="shared" si="0"/>
        <v>1185</v>
      </c>
      <c r="Q16" s="6"/>
      <c r="R16" s="28" t="s">
        <v>36</v>
      </c>
    </row>
    <row r="17" spans="1:18" x14ac:dyDescent="0.25">
      <c r="A17" s="6"/>
      <c r="B17" s="36" t="s">
        <v>14</v>
      </c>
      <c r="C17" s="36"/>
      <c r="D17" s="126">
        <v>316</v>
      </c>
      <c r="E17" s="48">
        <v>145</v>
      </c>
      <c r="F17" s="48">
        <v>288</v>
      </c>
      <c r="G17" s="48">
        <v>112</v>
      </c>
      <c r="H17" s="48">
        <v>165</v>
      </c>
      <c r="I17" s="48">
        <v>70</v>
      </c>
      <c r="J17" s="48">
        <v>97</v>
      </c>
      <c r="K17" s="48">
        <v>88</v>
      </c>
      <c r="L17" s="48">
        <v>146</v>
      </c>
      <c r="M17" s="48">
        <v>118</v>
      </c>
      <c r="N17" s="48">
        <v>168</v>
      </c>
      <c r="O17" s="48">
        <v>74</v>
      </c>
      <c r="P17" s="38">
        <f t="shared" si="0"/>
        <v>1787</v>
      </c>
      <c r="Q17" s="6"/>
      <c r="R17" s="28" t="s">
        <v>37</v>
      </c>
    </row>
    <row r="18" spans="1:18" x14ac:dyDescent="0.25">
      <c r="A18" s="6"/>
      <c r="B18" s="36" t="s">
        <v>15</v>
      </c>
      <c r="C18" s="36"/>
      <c r="D18" s="126">
        <v>182</v>
      </c>
      <c r="E18" s="48">
        <v>259</v>
      </c>
      <c r="F18" s="48">
        <v>290</v>
      </c>
      <c r="G18" s="48">
        <v>157</v>
      </c>
      <c r="H18" s="48">
        <v>168</v>
      </c>
      <c r="I18" s="48">
        <v>94</v>
      </c>
      <c r="J18" s="48">
        <v>95</v>
      </c>
      <c r="K18" s="48">
        <v>79</v>
      </c>
      <c r="L18" s="48">
        <v>146</v>
      </c>
      <c r="M18" s="48">
        <v>244</v>
      </c>
      <c r="N18" s="48">
        <v>153</v>
      </c>
      <c r="O18" s="48">
        <v>66</v>
      </c>
      <c r="P18" s="38">
        <f t="shared" si="0"/>
        <v>1933</v>
      </c>
      <c r="Q18" s="6"/>
      <c r="R18" s="28" t="s">
        <v>38</v>
      </c>
    </row>
    <row r="19" spans="1:18" x14ac:dyDescent="0.25">
      <c r="A19" s="6"/>
      <c r="B19" s="36" t="s">
        <v>16</v>
      </c>
      <c r="C19" s="36"/>
      <c r="D19" s="126">
        <v>210</v>
      </c>
      <c r="E19" s="48">
        <v>226</v>
      </c>
      <c r="F19" s="48">
        <v>164</v>
      </c>
      <c r="G19" s="48">
        <v>107</v>
      </c>
      <c r="H19" s="48">
        <v>182</v>
      </c>
      <c r="I19" s="48">
        <v>166</v>
      </c>
      <c r="J19" s="48">
        <v>120</v>
      </c>
      <c r="K19" s="48">
        <v>129</v>
      </c>
      <c r="L19" s="48">
        <v>159</v>
      </c>
      <c r="M19" s="48">
        <v>357</v>
      </c>
      <c r="N19" s="48">
        <v>271</v>
      </c>
      <c r="O19" s="48">
        <v>134</v>
      </c>
      <c r="P19" s="38">
        <f t="shared" si="0"/>
        <v>2225</v>
      </c>
      <c r="Q19" s="6"/>
      <c r="R19" s="28" t="s">
        <v>39</v>
      </c>
    </row>
    <row r="20" spans="1:18" ht="15" thickBot="1" x14ac:dyDescent="0.3">
      <c r="A20" s="6"/>
      <c r="B20" s="39" t="s">
        <v>9</v>
      </c>
      <c r="C20" s="39"/>
      <c r="D20" s="40">
        <f>SUM(D12:D19)</f>
        <v>1301</v>
      </c>
      <c r="E20" s="40">
        <f t="shared" ref="E20:P20" si="1">SUM(E12:E19)</f>
        <v>1161</v>
      </c>
      <c r="F20" s="40">
        <f t="shared" si="1"/>
        <v>1366</v>
      </c>
      <c r="G20" s="40">
        <f t="shared" si="1"/>
        <v>802</v>
      </c>
      <c r="H20" s="40">
        <f t="shared" si="1"/>
        <v>1065</v>
      </c>
      <c r="I20" s="40">
        <f t="shared" si="1"/>
        <v>756</v>
      </c>
      <c r="J20" s="40">
        <f t="shared" si="1"/>
        <v>633</v>
      </c>
      <c r="K20" s="40">
        <f t="shared" si="1"/>
        <v>640</v>
      </c>
      <c r="L20" s="40">
        <f t="shared" si="1"/>
        <v>1086</v>
      </c>
      <c r="M20" s="40">
        <f t="shared" si="1"/>
        <v>1447</v>
      </c>
      <c r="N20" s="40">
        <f t="shared" si="1"/>
        <v>1197</v>
      </c>
      <c r="O20" s="40">
        <f t="shared" si="1"/>
        <v>622</v>
      </c>
      <c r="P20" s="40">
        <f t="shared" si="1"/>
        <v>12076</v>
      </c>
      <c r="Q20" s="6"/>
      <c r="R20" s="52"/>
    </row>
    <row r="21" spans="1:18" x14ac:dyDescent="0.25">
      <c r="A21" s="6"/>
      <c r="B21" s="26" t="s">
        <v>131</v>
      </c>
      <c r="C21" s="36"/>
      <c r="D21" s="36"/>
      <c r="E21" s="41"/>
      <c r="F21" s="41"/>
      <c r="G21" s="41"/>
      <c r="H21" s="41"/>
      <c r="I21" s="84"/>
      <c r="J21" s="41"/>
      <c r="K21" s="41"/>
      <c r="L21" s="41"/>
      <c r="M21" s="41"/>
      <c r="N21" s="41"/>
      <c r="O21" s="42"/>
      <c r="P21" s="6"/>
      <c r="Q21" s="6"/>
    </row>
    <row r="22" spans="1:18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43"/>
      <c r="O22" s="6"/>
      <c r="P22" s="6"/>
      <c r="Q22" s="6"/>
    </row>
    <row r="23" spans="1:18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6"/>
    </row>
    <row r="24" spans="1:18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43"/>
      <c r="O24" s="6"/>
      <c r="P24" s="6"/>
      <c r="Q24" s="6"/>
    </row>
    <row r="25" spans="1:18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43"/>
      <c r="O25" s="6"/>
      <c r="P25" s="6"/>
      <c r="Q25" s="6"/>
    </row>
    <row r="26" spans="1:18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43"/>
      <c r="O26" s="6"/>
      <c r="P26" s="6"/>
      <c r="Q26" s="6"/>
    </row>
    <row r="27" spans="1:18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43"/>
      <c r="O27" s="6"/>
      <c r="P27" s="6"/>
      <c r="Q27" s="6"/>
    </row>
    <row r="28" spans="1:18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43"/>
      <c r="O28" s="6"/>
      <c r="P28" s="6"/>
      <c r="Q28" s="6"/>
    </row>
    <row r="29" spans="1:18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3"/>
      <c r="O29" s="6"/>
      <c r="P29" s="45"/>
      <c r="Q29" s="45"/>
    </row>
    <row r="30" spans="1:18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43"/>
      <c r="O30" s="6"/>
      <c r="P30" s="6"/>
      <c r="Q30" s="6"/>
    </row>
    <row r="31" spans="1:18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43"/>
      <c r="O31" s="6"/>
      <c r="P31" s="6"/>
      <c r="Q31" s="6"/>
    </row>
    <row r="32" spans="1:18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43"/>
      <c r="O32" s="6"/>
      <c r="P32" s="6"/>
      <c r="Q32" s="6"/>
    </row>
    <row r="33" spans="1:17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43"/>
      <c r="O33" s="6"/>
      <c r="P33" s="6"/>
      <c r="Q33" s="6"/>
    </row>
    <row r="34" spans="1:17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43"/>
      <c r="O34" s="6"/>
      <c r="P34" s="6"/>
      <c r="Q34" s="6"/>
    </row>
    <row r="35" spans="1:17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43"/>
      <c r="O35" s="6"/>
      <c r="P35" s="6"/>
      <c r="Q35" s="6"/>
    </row>
    <row r="36" spans="1:17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3"/>
      <c r="O36" s="6"/>
      <c r="P36" s="6"/>
      <c r="Q36" s="6"/>
    </row>
    <row r="37" spans="1:17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3"/>
      <c r="O37" s="6"/>
      <c r="P37" s="45"/>
      <c r="Q37" s="6"/>
    </row>
    <row r="38" spans="1:17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43"/>
      <c r="O38" s="6"/>
      <c r="P38" s="6"/>
      <c r="Q38" s="6"/>
    </row>
    <row r="39" spans="1:17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43"/>
      <c r="O39" s="6"/>
      <c r="P39" s="6"/>
      <c r="Q39" s="6"/>
    </row>
    <row r="40" spans="1:17" ht="12.75" customHeight="1" x14ac:dyDescent="0.25"/>
  </sheetData>
  <mergeCells count="2">
    <mergeCell ref="B9:P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P12 P13:P19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4"/>
  <sheetViews>
    <sheetView workbookViewId="0"/>
  </sheetViews>
  <sheetFormatPr baseColWidth="10" defaultColWidth="8.7109375" defaultRowHeight="14.25" x14ac:dyDescent="0.25"/>
  <cols>
    <col min="1" max="1" width="5.28515625" style="7" customWidth="1"/>
    <col min="2" max="2" width="8.7109375" style="7"/>
    <col min="3" max="3" width="16.7109375" style="7" customWidth="1"/>
    <col min="4" max="4" width="3.85546875" style="7" customWidth="1"/>
    <col min="5" max="15" width="9.85546875" style="7" customWidth="1"/>
    <col min="16" max="16" width="2.7109375" style="7" customWidth="1"/>
    <col min="17" max="17" width="10" style="7" bestFit="1" customWidth="1"/>
    <col min="18" max="16384" width="8.7109375" style="7"/>
  </cols>
  <sheetData>
    <row r="1" spans="1:16" s="18" customFormat="1" ht="18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s="18" customFormat="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s="18" customFormat="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s="18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s="18" customFormat="1" ht="15.75" customHeight="1" x14ac:dyDescent="0.25">
      <c r="A5" s="6"/>
      <c r="B5" s="6"/>
      <c r="C5" s="6"/>
      <c r="D5" s="6"/>
      <c r="E5" s="6"/>
      <c r="F5" s="6"/>
      <c r="G5" s="6"/>
      <c r="H5" s="6"/>
      <c r="I5" s="19"/>
      <c r="J5" s="6"/>
      <c r="K5" s="6"/>
      <c r="L5" s="6"/>
      <c r="M5" s="6"/>
      <c r="N5" s="6"/>
      <c r="O5" s="6"/>
      <c r="P5" s="6"/>
    </row>
    <row r="6" spans="1:16" s="18" customFormat="1" ht="36.75" customHeight="1" x14ac:dyDescent="0.25">
      <c r="A6" s="6"/>
      <c r="B6" s="150" t="s">
        <v>184</v>
      </c>
      <c r="C6" s="150"/>
      <c r="D6" s="150"/>
      <c r="E6" s="150"/>
      <c r="F6" s="150"/>
      <c r="G6" s="150"/>
      <c r="H6" s="150"/>
      <c r="I6" s="150"/>
      <c r="J6" s="150"/>
      <c r="K6" s="150"/>
      <c r="L6" s="20"/>
      <c r="M6" s="6"/>
      <c r="N6" s="6"/>
      <c r="O6" s="6"/>
      <c r="P6" s="6"/>
    </row>
    <row r="7" spans="1:16" ht="6" customHeigh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6" ht="6" customHeigh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6" ht="18.75" customHeight="1" x14ac:dyDescent="0.25">
      <c r="A9" s="6"/>
      <c r="B9" s="151" t="s">
        <v>192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9"/>
      <c r="P9" s="6"/>
    </row>
    <row r="10" spans="1:16" ht="7.5" customHeight="1" x14ac:dyDescent="0.25">
      <c r="A10" s="6"/>
      <c r="B10" s="30"/>
      <c r="C10" s="30"/>
      <c r="D10" s="31"/>
      <c r="E10" s="31"/>
      <c r="F10" s="31"/>
      <c r="G10" s="31"/>
      <c r="H10" s="31"/>
      <c r="I10" s="31"/>
      <c r="J10" s="31"/>
      <c r="K10" s="31"/>
      <c r="L10" s="32"/>
      <c r="M10" s="32"/>
      <c r="N10" s="32"/>
      <c r="O10" s="32"/>
      <c r="P10" s="6"/>
    </row>
    <row r="11" spans="1:16" ht="20.25" customHeight="1" x14ac:dyDescent="0.25">
      <c r="A11" s="6"/>
      <c r="B11" s="33"/>
      <c r="C11" s="33"/>
      <c r="D11" s="34"/>
      <c r="E11" s="35">
        <v>2013</v>
      </c>
      <c r="F11" s="35">
        <v>2014</v>
      </c>
      <c r="G11" s="35">
        <v>2015</v>
      </c>
      <c r="H11" s="35">
        <v>2016</v>
      </c>
      <c r="I11" s="35">
        <v>2017</v>
      </c>
      <c r="J11" s="35">
        <v>2018</v>
      </c>
      <c r="K11" s="35">
        <v>2019</v>
      </c>
      <c r="L11" s="35">
        <v>2020</v>
      </c>
      <c r="M11" s="35">
        <v>2021</v>
      </c>
      <c r="N11" s="35">
        <v>2022</v>
      </c>
      <c r="O11" s="35">
        <v>2023</v>
      </c>
      <c r="P11" s="6"/>
    </row>
    <row r="12" spans="1:16" x14ac:dyDescent="0.25">
      <c r="A12" s="6"/>
      <c r="B12" s="36" t="s">
        <v>17</v>
      </c>
      <c r="C12" s="36"/>
      <c r="D12" s="46"/>
      <c r="E12" s="47">
        <v>2978</v>
      </c>
      <c r="F12" s="47">
        <v>2849</v>
      </c>
      <c r="G12" s="47">
        <v>2469</v>
      </c>
      <c r="H12" s="47">
        <v>2441</v>
      </c>
      <c r="I12" s="47">
        <v>2313</v>
      </c>
      <c r="J12" s="47">
        <v>2174</v>
      </c>
      <c r="K12" s="47">
        <v>2191</v>
      </c>
      <c r="L12" s="47">
        <v>500</v>
      </c>
      <c r="M12" s="48">
        <v>647</v>
      </c>
      <c r="N12" s="48">
        <v>1209</v>
      </c>
      <c r="O12" s="48">
        <v>1581</v>
      </c>
      <c r="P12" s="6"/>
    </row>
    <row r="13" spans="1:16" x14ac:dyDescent="0.25">
      <c r="A13" s="6"/>
      <c r="B13" s="36" t="s">
        <v>10</v>
      </c>
      <c r="C13" s="36"/>
      <c r="D13" s="46"/>
      <c r="E13" s="47">
        <v>1927</v>
      </c>
      <c r="F13" s="47">
        <v>1748</v>
      </c>
      <c r="G13" s="47">
        <v>1707</v>
      </c>
      <c r="H13" s="47">
        <v>1530</v>
      </c>
      <c r="I13" s="47">
        <v>1482</v>
      </c>
      <c r="J13" s="47">
        <v>1321</v>
      </c>
      <c r="K13" s="47">
        <v>1409</v>
      </c>
      <c r="L13" s="47">
        <v>595</v>
      </c>
      <c r="M13" s="48">
        <v>920</v>
      </c>
      <c r="N13" s="48">
        <v>1175</v>
      </c>
      <c r="O13" s="48">
        <v>1573</v>
      </c>
      <c r="P13" s="6"/>
    </row>
    <row r="14" spans="1:16" x14ac:dyDescent="0.25">
      <c r="A14" s="6"/>
      <c r="B14" s="36" t="s">
        <v>11</v>
      </c>
      <c r="C14" s="36"/>
      <c r="D14" s="46"/>
      <c r="E14" s="47">
        <v>968</v>
      </c>
      <c r="F14" s="47">
        <v>874</v>
      </c>
      <c r="G14" s="47">
        <v>1309</v>
      </c>
      <c r="H14" s="47">
        <v>642</v>
      </c>
      <c r="I14" s="47">
        <v>652</v>
      </c>
      <c r="J14" s="47">
        <v>647</v>
      </c>
      <c r="K14" s="47">
        <v>2123</v>
      </c>
      <c r="L14" s="47">
        <v>344</v>
      </c>
      <c r="M14" s="48">
        <v>451</v>
      </c>
      <c r="N14" s="48">
        <v>468</v>
      </c>
      <c r="O14" s="48">
        <v>614</v>
      </c>
      <c r="P14" s="6"/>
    </row>
    <row r="15" spans="1:16" x14ac:dyDescent="0.25">
      <c r="A15" s="6"/>
      <c r="B15" s="36" t="s">
        <v>12</v>
      </c>
      <c r="C15" s="36"/>
      <c r="D15" s="46"/>
      <c r="E15" s="47">
        <v>2464</v>
      </c>
      <c r="F15" s="47">
        <v>2013</v>
      </c>
      <c r="G15" s="47">
        <v>1694</v>
      </c>
      <c r="H15" s="47">
        <v>1612</v>
      </c>
      <c r="I15" s="47">
        <v>1388</v>
      </c>
      <c r="J15" s="47">
        <v>1294</v>
      </c>
      <c r="K15" s="47">
        <v>1502</v>
      </c>
      <c r="L15" s="47">
        <v>1239</v>
      </c>
      <c r="M15" s="48">
        <v>804</v>
      </c>
      <c r="N15" s="48">
        <v>1243</v>
      </c>
      <c r="O15" s="48">
        <v>1178</v>
      </c>
      <c r="P15" s="6"/>
    </row>
    <row r="16" spans="1:16" x14ac:dyDescent="0.25">
      <c r="A16" s="6"/>
      <c r="B16" s="36" t="s">
        <v>13</v>
      </c>
      <c r="C16" s="36"/>
      <c r="D16" s="46"/>
      <c r="E16" s="48">
        <v>2193</v>
      </c>
      <c r="F16" s="48">
        <v>1837</v>
      </c>
      <c r="G16" s="48">
        <v>1708</v>
      </c>
      <c r="H16" s="48">
        <v>1505</v>
      </c>
      <c r="I16" s="48">
        <v>1367</v>
      </c>
      <c r="J16" s="48">
        <v>2290</v>
      </c>
      <c r="K16" s="48">
        <v>1622</v>
      </c>
      <c r="L16" s="48">
        <v>580</v>
      </c>
      <c r="M16" s="48">
        <v>1373</v>
      </c>
      <c r="N16" s="48">
        <v>1045</v>
      </c>
      <c r="O16" s="48">
        <v>1185</v>
      </c>
      <c r="P16" s="6"/>
    </row>
    <row r="17" spans="1:16" x14ac:dyDescent="0.25">
      <c r="A17" s="6"/>
      <c r="B17" s="36" t="s">
        <v>14</v>
      </c>
      <c r="C17" s="36"/>
      <c r="D17" s="46"/>
      <c r="E17" s="47">
        <v>2220</v>
      </c>
      <c r="F17" s="47">
        <v>2127</v>
      </c>
      <c r="G17" s="47">
        <v>2081</v>
      </c>
      <c r="H17" s="47">
        <v>1778</v>
      </c>
      <c r="I17" s="47">
        <v>2017</v>
      </c>
      <c r="J17" s="47">
        <v>1591</v>
      </c>
      <c r="K17" s="47">
        <v>1304</v>
      </c>
      <c r="L17" s="47">
        <v>579</v>
      </c>
      <c r="M17" s="48">
        <v>973</v>
      </c>
      <c r="N17" s="48">
        <v>1545</v>
      </c>
      <c r="O17" s="48">
        <v>1787</v>
      </c>
      <c r="P17" s="6"/>
    </row>
    <row r="18" spans="1:16" x14ac:dyDescent="0.25">
      <c r="A18" s="6"/>
      <c r="B18" s="36" t="s">
        <v>15</v>
      </c>
      <c r="C18" s="36"/>
      <c r="D18" s="46"/>
      <c r="E18" s="47">
        <v>2310</v>
      </c>
      <c r="F18" s="47">
        <v>1551</v>
      </c>
      <c r="G18" s="47">
        <v>1356</v>
      </c>
      <c r="H18" s="47">
        <v>1510</v>
      </c>
      <c r="I18" s="47">
        <v>1460</v>
      </c>
      <c r="J18" s="47">
        <v>1211</v>
      </c>
      <c r="K18" s="47">
        <v>1376</v>
      </c>
      <c r="L18" s="47">
        <v>856</v>
      </c>
      <c r="M18" s="48">
        <v>1118</v>
      </c>
      <c r="N18" s="48">
        <v>1778</v>
      </c>
      <c r="O18" s="48">
        <v>1933</v>
      </c>
      <c r="P18" s="6"/>
    </row>
    <row r="19" spans="1:16" x14ac:dyDescent="0.25">
      <c r="A19" s="6"/>
      <c r="B19" s="36" t="s">
        <v>16</v>
      </c>
      <c r="C19" s="36"/>
      <c r="D19" s="46"/>
      <c r="E19" s="47">
        <v>4219</v>
      </c>
      <c r="F19" s="47">
        <v>3543</v>
      </c>
      <c r="G19" s="47">
        <v>4351</v>
      </c>
      <c r="H19" s="47">
        <v>2701</v>
      </c>
      <c r="I19" s="47">
        <v>2519</v>
      </c>
      <c r="J19" s="47">
        <v>2424</v>
      </c>
      <c r="K19" s="47">
        <v>2492</v>
      </c>
      <c r="L19" s="47">
        <v>1173</v>
      </c>
      <c r="M19" s="48">
        <v>4940</v>
      </c>
      <c r="N19" s="48">
        <v>2043</v>
      </c>
      <c r="O19" s="48">
        <v>2225</v>
      </c>
      <c r="P19" s="6"/>
    </row>
    <row r="20" spans="1:16" ht="15" thickBot="1" x14ac:dyDescent="0.3">
      <c r="A20" s="6"/>
      <c r="B20" s="39" t="s">
        <v>9</v>
      </c>
      <c r="C20" s="39"/>
      <c r="D20" s="40"/>
      <c r="E20" s="40">
        <f>SUM(E12:E19)</f>
        <v>19279</v>
      </c>
      <c r="F20" s="40">
        <f t="shared" ref="F20:N20" si="0">SUM(F12:F19)</f>
        <v>16542</v>
      </c>
      <c r="G20" s="40">
        <f t="shared" si="0"/>
        <v>16675</v>
      </c>
      <c r="H20" s="40">
        <f t="shared" si="0"/>
        <v>13719</v>
      </c>
      <c r="I20" s="40">
        <f t="shared" si="0"/>
        <v>13198</v>
      </c>
      <c r="J20" s="40">
        <f t="shared" si="0"/>
        <v>12952</v>
      </c>
      <c r="K20" s="40">
        <f t="shared" si="0"/>
        <v>14019</v>
      </c>
      <c r="L20" s="40">
        <f t="shared" si="0"/>
        <v>5866</v>
      </c>
      <c r="M20" s="40">
        <f t="shared" si="0"/>
        <v>11226</v>
      </c>
      <c r="N20" s="40">
        <f t="shared" si="0"/>
        <v>10506</v>
      </c>
      <c r="O20" s="40">
        <f>SUM(O12:O19)</f>
        <v>12076</v>
      </c>
      <c r="P20" s="6"/>
    </row>
    <row r="21" spans="1:16" x14ac:dyDescent="0.25">
      <c r="A21" s="6"/>
      <c r="B21" s="26" t="s">
        <v>131</v>
      </c>
      <c r="C21" s="36"/>
      <c r="D21" s="36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2"/>
      <c r="P21" s="6"/>
    </row>
    <row r="22" spans="1:16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43"/>
      <c r="O22" s="6"/>
      <c r="P22" s="6"/>
    </row>
    <row r="23" spans="1:16" ht="18.75" customHeight="1" x14ac:dyDescent="0.25">
      <c r="A23" s="6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6"/>
    </row>
    <row r="24" spans="1:16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43"/>
      <c r="O24" s="6"/>
      <c r="P24" s="6"/>
    </row>
    <row r="25" spans="1:16" x14ac:dyDescent="0.25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43"/>
      <c r="O25" s="6"/>
      <c r="P25" s="6"/>
    </row>
    <row r="26" spans="1:16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43"/>
      <c r="O26" s="6"/>
      <c r="P26" s="6"/>
    </row>
    <row r="27" spans="1:16" x14ac:dyDescent="0.25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43"/>
      <c r="O27" s="6"/>
      <c r="P27" s="6"/>
    </row>
    <row r="28" spans="1:16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43"/>
      <c r="O28" s="6"/>
      <c r="P28" s="6"/>
    </row>
    <row r="29" spans="1:16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43"/>
      <c r="O29" s="6"/>
      <c r="P29" s="45"/>
    </row>
    <row r="30" spans="1:16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43"/>
      <c r="O30" s="6"/>
      <c r="P30" s="6"/>
    </row>
    <row r="31" spans="1:16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43"/>
      <c r="O31" s="6"/>
      <c r="P31" s="6"/>
    </row>
    <row r="32" spans="1:16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43"/>
      <c r="O32" s="6"/>
      <c r="P32" s="6"/>
    </row>
    <row r="33" spans="1:16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43"/>
      <c r="O33" s="6"/>
      <c r="P33" s="6"/>
    </row>
    <row r="34" spans="1:16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43"/>
      <c r="O34" s="6"/>
      <c r="P34" s="6"/>
    </row>
    <row r="35" spans="1:16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43"/>
      <c r="O35" s="6"/>
      <c r="P35" s="6"/>
    </row>
    <row r="36" spans="1:16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3"/>
      <c r="O36" s="6"/>
      <c r="P36" s="6"/>
    </row>
    <row r="37" spans="1:16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43"/>
      <c r="O37" s="6"/>
      <c r="P37" s="6"/>
    </row>
    <row r="38" spans="1:16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43"/>
      <c r="O38" s="6"/>
      <c r="P38" s="6"/>
    </row>
    <row r="39" spans="1:16" ht="6.7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43"/>
      <c r="O39" s="6"/>
      <c r="P39" s="6"/>
    </row>
    <row r="40" spans="1:16" ht="12.75" customHeight="1" x14ac:dyDescent="0.25"/>
    <row r="42" spans="1:16" ht="6" customHeight="1" x14ac:dyDescent="0.25"/>
    <row r="44" spans="1:16" ht="24.75" customHeight="1" x14ac:dyDescent="0.25"/>
  </sheetData>
  <mergeCells count="2">
    <mergeCell ref="B9:O9"/>
    <mergeCell ref="B6:K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O20 E20:N20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24</vt:i4>
      </vt:variant>
    </vt:vector>
  </HeadingPairs>
  <TitlesOfParts>
    <vt:vector size="48" baseType="lpstr">
      <vt:lpstr>Portada</vt:lpstr>
      <vt:lpstr>Índice tablas</vt:lpstr>
      <vt:lpstr>Índice gráficos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'Índice gráficos'!Área_de_impresión</vt:lpstr>
      <vt:lpstr>'Índice tablas'!Área_de_impresión</vt:lpstr>
      <vt:lpstr>'P10'!Área_de_impresión</vt:lpstr>
      <vt:lpstr>'P11'!Área_de_impresión</vt:lpstr>
      <vt:lpstr>'P12'!Área_de_impresión</vt:lpstr>
      <vt:lpstr>'P13'!Área_de_impresión</vt:lpstr>
      <vt:lpstr>'P14'!Área_de_impresión</vt:lpstr>
      <vt:lpstr>'P15'!Área_de_impresión</vt:lpstr>
      <vt:lpstr>'P16'!Área_de_impresión</vt:lpstr>
      <vt:lpstr>'P17'!Área_de_impresión</vt:lpstr>
      <vt:lpstr>'P18'!Área_de_impresión</vt:lpstr>
      <vt:lpstr>'P19'!Área_de_impresión</vt:lpstr>
      <vt:lpstr>'P20'!Área_de_impresión</vt:lpstr>
      <vt:lpstr>'P21'!Área_de_impresión</vt:lpstr>
      <vt:lpstr>'P22'!Área_de_impresión</vt:lpstr>
      <vt:lpstr>'P23'!Área_de_impresión</vt:lpstr>
      <vt:lpstr>'P24'!Área_de_impresión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'P9'!Área_de_impresión</vt:lpstr>
      <vt:lpstr>Portada!Área_de_impresión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2024-04-24T09:17:04Z</dcterms:modified>
</cp:coreProperties>
</file>