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/>
  <xr:revisionPtr revIDLastSave="0" documentId="13_ncr:1_{D3BC59FB-1182-4B2C-9182-5A566965703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16" r:id="rId1"/>
    <sheet name="Índice" sheetId="17" r:id="rId2"/>
    <sheet name="P3" sheetId="10" r:id="rId3"/>
    <sheet name="P4" sheetId="20" r:id="rId4"/>
    <sheet name="P5" sheetId="12" r:id="rId5"/>
    <sheet name="P6" sheetId="13" r:id="rId6"/>
    <sheet name="P7" sheetId="14" r:id="rId7"/>
    <sheet name="P8" sheetId="19" r:id="rId8"/>
    <sheet name="P9" sheetId="18" r:id="rId9"/>
    <sheet name="Anexo actividades" sheetId="21" r:id="rId10"/>
    <sheet name="Hoja1" sheetId="15" state="hidden" r:id="rId11"/>
  </sheets>
  <definedNames>
    <definedName name="_xlnm.Print_Area" localSheetId="9">'Anexo actividades'!$A$1:$K$49</definedName>
    <definedName name="_xlnm.Print_Area" localSheetId="1">Índice!$A$1:$L$49</definedName>
    <definedName name="_xlnm.Print_Area" localSheetId="2">'P3'!$A$1:$O$57</definedName>
    <definedName name="_xlnm.Print_Area" localSheetId="3">'P4'!$A$1:$O$61</definedName>
    <definedName name="_xlnm.Print_Area" localSheetId="4">'P5'!$A$1:$O$61</definedName>
    <definedName name="_xlnm.Print_Area" localSheetId="5">'P6'!$A$1:$O$61</definedName>
    <definedName name="_xlnm.Print_Area" localSheetId="6">'P7'!$A$1:$O$61</definedName>
    <definedName name="_xlnm.Print_Area" localSheetId="7">'P8'!$A$1:$O$61</definedName>
    <definedName name="_xlnm.Print_Area" localSheetId="8">'P9'!$A$1:$O$57</definedName>
    <definedName name="_xlnm.Print_Area" localSheetId="0">Portada!$A$1:$K$57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1" i="18" l="1"/>
  <c r="D89" i="15"/>
  <c r="E89" i="15"/>
  <c r="F89" i="15"/>
  <c r="G89" i="15"/>
  <c r="H89" i="15"/>
  <c r="I89" i="15"/>
  <c r="J89" i="15"/>
  <c r="K89" i="15"/>
  <c r="L89" i="15"/>
  <c r="M89" i="15"/>
  <c r="N89" i="15"/>
  <c r="O89" i="15"/>
  <c r="P94" i="15"/>
  <c r="P96" i="15"/>
  <c r="O12" i="18"/>
  <c r="O13" i="18"/>
  <c r="O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O16" i="19"/>
  <c r="O17" i="19"/>
  <c r="O18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O22" i="19"/>
  <c r="O23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O25" i="19"/>
  <c r="O26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O28" i="19"/>
  <c r="O29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O37" i="19"/>
  <c r="O38" i="19"/>
  <c r="D41" i="19"/>
  <c r="E41" i="19"/>
  <c r="D42" i="19"/>
  <c r="E42" i="19"/>
  <c r="C15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O16" i="14"/>
  <c r="O17" i="14"/>
  <c r="O18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O22" i="14"/>
  <c r="O23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O25" i="14"/>
  <c r="O26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O28" i="14"/>
  <c r="O29" i="14"/>
  <c r="C31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O37" i="14"/>
  <c r="O38" i="14"/>
  <c r="D41" i="14"/>
  <c r="E41" i="14"/>
  <c r="D42" i="14"/>
  <c r="E42" i="14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O16" i="13"/>
  <c r="O17" i="13"/>
  <c r="O18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O22" i="13"/>
  <c r="O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O25" i="13"/>
  <c r="O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O28" i="13"/>
  <c r="O29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O37" i="13"/>
  <c r="O38" i="13"/>
  <c r="D41" i="13"/>
  <c r="E41" i="13"/>
  <c r="D42" i="13"/>
  <c r="E42" i="13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O16" i="12"/>
  <c r="O17" i="12"/>
  <c r="O18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C21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O22" i="12"/>
  <c r="O23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O25" i="12"/>
  <c r="O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O28" i="12"/>
  <c r="O29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C36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O37" i="12"/>
  <c r="O38" i="12"/>
  <c r="D41" i="12"/>
  <c r="E41" i="12"/>
  <c r="D42" i="12"/>
  <c r="E42" i="12"/>
  <c r="C15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O16" i="20"/>
  <c r="O17" i="20"/>
  <c r="O18" i="20"/>
  <c r="C20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C21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O22" i="20"/>
  <c r="O23" i="20"/>
  <c r="C24" i="20"/>
  <c r="D24" i="20"/>
  <c r="E24" i="20"/>
  <c r="F24" i="20"/>
  <c r="G24" i="20"/>
  <c r="H24" i="20"/>
  <c r="I24" i="20"/>
  <c r="J24" i="20"/>
  <c r="K24" i="20"/>
  <c r="L24" i="20"/>
  <c r="M24" i="20"/>
  <c r="N24" i="20"/>
  <c r="O24" i="20"/>
  <c r="O25" i="20"/>
  <c r="O26" i="20"/>
  <c r="C27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O28" i="20"/>
  <c r="O29" i="20"/>
  <c r="C31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C32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C33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C34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C36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O37" i="20"/>
  <c r="O38" i="20"/>
  <c r="D41" i="20"/>
  <c r="E41" i="20"/>
  <c r="D42" i="20"/>
  <c r="E42" i="20"/>
  <c r="O15" i="10"/>
  <c r="O16" i="10"/>
  <c r="O18" i="10"/>
  <c r="O19" i="10"/>
  <c r="O22" i="10"/>
  <c r="O23" i="10"/>
  <c r="O26" i="10"/>
  <c r="O27" i="10"/>
  <c r="O30" i="10"/>
  <c r="O31" i="10"/>
  <c r="O34" i="10"/>
  <c r="O35" i="10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C39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D47" i="10"/>
  <c r="E47" i="10"/>
  <c r="D48" i="10"/>
  <c r="E48" i="10"/>
</calcChain>
</file>

<file path=xl/sharedStrings.xml><?xml version="1.0" encoding="utf-8"?>
<sst xmlns="http://schemas.openxmlformats.org/spreadsheetml/2006/main" count="568" uniqueCount="219">
  <si>
    <t>SUMARIO</t>
  </si>
  <si>
    <t>TABLAS</t>
  </si>
  <si>
    <t>GRÁFICOS</t>
  </si>
  <si>
    <t>Pág. 3</t>
  </si>
  <si>
    <t>Pág. 4</t>
  </si>
  <si>
    <t>Pág. 5</t>
  </si>
  <si>
    <t>Ene</t>
  </si>
  <si>
    <t>Total</t>
  </si>
  <si>
    <t>Hombres</t>
  </si>
  <si>
    <t>Mujeres</t>
  </si>
  <si>
    <t>Estadística de la Red de Centros de Documentación y Bibliotecas Especializadas de Andalucía</t>
  </si>
  <si>
    <t>Asistentes</t>
  </si>
  <si>
    <t>Feb</t>
  </si>
  <si>
    <t>Mar</t>
  </si>
  <si>
    <t>Abr</t>
  </si>
  <si>
    <t>May</t>
  </si>
  <si>
    <t>Jun</t>
  </si>
  <si>
    <t>Dic</t>
  </si>
  <si>
    <t>TOTAL</t>
  </si>
  <si>
    <t xml:space="preserve"> '-': Valor nulo</t>
  </si>
  <si>
    <t>Nº de actividades</t>
  </si>
  <si>
    <t>Filmoteca de Andalucía</t>
  </si>
  <si>
    <t>H</t>
  </si>
  <si>
    <t>M</t>
  </si>
  <si>
    <t>Proyecciones</t>
  </si>
  <si>
    <t>Nº de proyecciones</t>
  </si>
  <si>
    <t>Espectadores</t>
  </si>
  <si>
    <t>Nº de actividades en el mes</t>
  </si>
  <si>
    <t>Sede de Granada</t>
  </si>
  <si>
    <t>Sede de Sevilla</t>
  </si>
  <si>
    <t>Sede de Almería</t>
  </si>
  <si>
    <t>TOTAL asistentes</t>
  </si>
  <si>
    <t>Nº sesiones/películas</t>
  </si>
  <si>
    <t>Españolas</t>
  </si>
  <si>
    <t>Unión Europea</t>
  </si>
  <si>
    <t>Resto extranjeras</t>
  </si>
  <si>
    <t>Nº espectadores</t>
  </si>
  <si>
    <t>Sesiones españolas</t>
  </si>
  <si>
    <t>Sesiones Unión Europea</t>
  </si>
  <si>
    <t>Resto sesiones extranjeras</t>
  </si>
  <si>
    <t>Nº espectadores por sesión</t>
  </si>
  <si>
    <t>Nº ciclos</t>
  </si>
  <si>
    <t>Ciclos propios</t>
  </si>
  <si>
    <t>Ciclos compartidos</t>
  </si>
  <si>
    <t>Espacio 3: Homenaje a Juan Belmonte</t>
  </si>
  <si>
    <t>Espacio 3: Tiempos de feria</t>
  </si>
  <si>
    <t>Medina Azahara 1972</t>
  </si>
  <si>
    <t>Programa educativo</t>
  </si>
  <si>
    <t>Introducción al arte cinematográfico</t>
  </si>
  <si>
    <t>Presentación ciclo cine LGTB</t>
  </si>
  <si>
    <t>Exposiciones</t>
  </si>
  <si>
    <t>AÑO</t>
  </si>
  <si>
    <t>MES</t>
  </si>
  <si>
    <t>ACT_NOMBRE</t>
  </si>
  <si>
    <t>ACT_TIPO_ESPECIFICAR</t>
  </si>
  <si>
    <t>ACT_FECHA</t>
  </si>
  <si>
    <t>ACT_ASISTHOM</t>
  </si>
  <si>
    <t>ACT_ASISTMUJ</t>
  </si>
  <si>
    <t>ACT_ASIST</t>
  </si>
  <si>
    <t>Club de Lectura</t>
  </si>
  <si>
    <t>PROYECCIONES</t>
  </si>
  <si>
    <t>17,24,31</t>
  </si>
  <si>
    <t>Homenaje a Juan Belmonte</t>
  </si>
  <si>
    <t>ESPACIO3</t>
  </si>
  <si>
    <t>2-31/01</t>
  </si>
  <si>
    <t>Club de Cine</t>
  </si>
  <si>
    <t>9,16,23,30</t>
  </si>
  <si>
    <t>Master Cinematografía</t>
  </si>
  <si>
    <t>EDUCATIVA</t>
  </si>
  <si>
    <t>11,12,25,26</t>
  </si>
  <si>
    <t>8,9,22,23,</t>
  </si>
  <si>
    <t>Club de cine</t>
  </si>
  <si>
    <t>6,13,20,27</t>
  </si>
  <si>
    <t>Club de lectura</t>
  </si>
  <si>
    <t>7,14,21</t>
  </si>
  <si>
    <t>8</t>
  </si>
  <si>
    <t>PRESENTACION</t>
  </si>
  <si>
    <t>5</t>
  </si>
  <si>
    <t>12,14,19,21,26</t>
  </si>
  <si>
    <t>ESPACIO 3</t>
  </si>
  <si>
    <t>1-27</t>
  </si>
  <si>
    <t>Master de cine</t>
  </si>
  <si>
    <t>5,7,14,19,21</t>
  </si>
  <si>
    <t>20</t>
  </si>
  <si>
    <t>Grafitis en Málaga</t>
  </si>
  <si>
    <t>1-31</t>
  </si>
  <si>
    <t>6,13,20</t>
  </si>
  <si>
    <t>PROGRAMA EDUCATIVO</t>
  </si>
  <si>
    <t>16 Y 27</t>
  </si>
  <si>
    <t>GRAFITIS EN MALAGA</t>
  </si>
  <si>
    <t>1-30</t>
  </si>
  <si>
    <t>MASTER DE CINE</t>
  </si>
  <si>
    <t>12 Y 13</t>
  </si>
  <si>
    <t>CLUB DE LECTURA</t>
  </si>
  <si>
    <t>PROYECCIONES Y DEBATE</t>
  </si>
  <si>
    <t>4,11,18,25</t>
  </si>
  <si>
    <t>CLUB DE CINE</t>
  </si>
  <si>
    <t>3,10,17,24</t>
  </si>
  <si>
    <t>INTRODUCCION AL ARTE FOTOGRAFICO</t>
  </si>
  <si>
    <t>2,4,9,11,30</t>
  </si>
  <si>
    <t>1-18</t>
  </si>
  <si>
    <t>2,7,9,12,14,16,21,23,28.30</t>
  </si>
  <si>
    <t>3,4,17,18</t>
  </si>
  <si>
    <t>3,8,17,31</t>
  </si>
  <si>
    <t>PROY Y DEBATE</t>
  </si>
  <si>
    <t>8,15,29</t>
  </si>
  <si>
    <t>TIEMPOS DE FERIA</t>
  </si>
  <si>
    <t>21-31</t>
  </si>
  <si>
    <t>9,16,30</t>
  </si>
  <si>
    <t>5,12,19,26</t>
  </si>
  <si>
    <t>1-29</t>
  </si>
  <si>
    <t>COLECCIÓN APARATOS CINEMATOGRAFICOS DE LA FILMOTECA DE ANDALUCIA</t>
  </si>
  <si>
    <t>EXPOSICION</t>
  </si>
  <si>
    <t>7,15,19,22</t>
  </si>
  <si>
    <t>9-31/07</t>
  </si>
  <si>
    <t>Colección aparatos cinematográficos de la Filmoteca de Andalucía</t>
  </si>
  <si>
    <t>1-31/07</t>
  </si>
  <si>
    <t>1-31/08</t>
  </si>
  <si>
    <t>Exposición</t>
  </si>
  <si>
    <t>1-30/09</t>
  </si>
  <si>
    <t>Master "Introducción al arte cinematográfico"</t>
  </si>
  <si>
    <t>Educativa</t>
  </si>
  <si>
    <t>14,20,21,27</t>
  </si>
  <si>
    <t>Club del cine</t>
  </si>
  <si>
    <t>Proyecciones y debate</t>
  </si>
  <si>
    <t>25</t>
  </si>
  <si>
    <t>COLECCIÓN APARATOS CINEMATOGRÁFICOS DE LA FILMOTECA DE ANDALUCIA</t>
  </si>
  <si>
    <t>MASTER "INTRODUCCION AL ARTE FOTOGRÁFICO"</t>
  </si>
  <si>
    <t>EDUCATIVO</t>
  </si>
  <si>
    <t>3,4,5,11,18,19,25,26</t>
  </si>
  <si>
    <t>MUJER RURAL EN ESPAÑA (1948-1968)</t>
  </si>
  <si>
    <t>15-30</t>
  </si>
  <si>
    <t>2,9,16,30</t>
  </si>
  <si>
    <t>XV MUESTRA DE CINE SOCIAL "LA IMAGEN DEL SUR". EXPOSICION DE FOTOGRAFÍAS</t>
  </si>
  <si>
    <t>9-16</t>
  </si>
  <si>
    <t>PILAR MONSELL. CASANDRA Y LAS MUJERES OLVIDADAS</t>
  </si>
  <si>
    <t>26-30</t>
  </si>
  <si>
    <t>REPRESENTACIONES DE LA INDIA A TRAVÉS DE LA CÁMARA DE LAS MUJERES</t>
  </si>
  <si>
    <t>5,6</t>
  </si>
  <si>
    <t>2,8,9,15,16,22,23,29,30</t>
  </si>
  <si>
    <t>2-6</t>
  </si>
  <si>
    <t>INTRODUCCION AL ARTE FOTOGRÁFICO</t>
  </si>
  <si>
    <t>21</t>
  </si>
  <si>
    <t>COLECCIÓN APARAROS CINEMATOGRÁFICOS DE LA FILMOTECA DE ANDALUCIA</t>
  </si>
  <si>
    <t>4,11,18</t>
  </si>
  <si>
    <t>MASTER EN CINEMATOGRAFÍA</t>
  </si>
  <si>
    <t>ECUCATIVO</t>
  </si>
  <si>
    <t>13,14,20</t>
  </si>
  <si>
    <t>Espacio 3: Graffitis en Málaga</t>
  </si>
  <si>
    <t xml:space="preserve">Mujer rural en España </t>
  </si>
  <si>
    <t>Usuarios</t>
  </si>
  <si>
    <t>Sesiones</t>
  </si>
  <si>
    <t>Páginas vistas</t>
  </si>
  <si>
    <t>Consultas BBDD</t>
  </si>
  <si>
    <r>
      <rPr>
        <b/>
        <sz val="10.5"/>
        <rFont val="Source Sans Pro"/>
        <family val="2"/>
      </rPr>
      <t>Tabla 1</t>
    </r>
    <r>
      <rPr>
        <sz val="10.5"/>
        <rFont val="Source Sans Pro"/>
        <family val="2"/>
      </rPr>
      <t>. Actividades y asistentes por sede. Distribución mensual</t>
    </r>
  </si>
  <si>
    <r>
      <rPr>
        <b/>
        <sz val="10.5"/>
        <rFont val="Source Sans Pro"/>
        <family val="2"/>
      </rPr>
      <t>Tabla 1.</t>
    </r>
    <r>
      <rPr>
        <sz val="10.5"/>
        <rFont val="Source Sans Pro"/>
        <family val="2"/>
      </rPr>
      <t xml:space="preserve"> Actividades y asistentes por sede. Distribución mensual</t>
    </r>
  </si>
  <si>
    <t>Pág. 6</t>
  </si>
  <si>
    <t>Pág. 7</t>
  </si>
  <si>
    <t>Pág. 8</t>
  </si>
  <si>
    <r>
      <rPr>
        <b/>
        <sz val="10.5"/>
        <rFont val="Source Sans Pro"/>
        <family val="2"/>
      </rPr>
      <t>Gráfico 1.</t>
    </r>
    <r>
      <rPr>
        <sz val="10.5"/>
        <rFont val="Source Sans Pro"/>
        <family val="2"/>
      </rPr>
      <t xml:space="preserve"> Distribución del número de proyecciones por sede</t>
    </r>
  </si>
  <si>
    <r>
      <rPr>
        <b/>
        <sz val="10.5"/>
        <rFont val="Source Sans Pro"/>
        <family val="2"/>
      </rPr>
      <t>Gráfico 2.</t>
    </r>
    <r>
      <rPr>
        <sz val="10.5"/>
        <rFont val="Source Sans Pro"/>
        <family val="2"/>
      </rPr>
      <t xml:space="preserve"> Actividades realizadas en la Filmoteca</t>
    </r>
  </si>
  <si>
    <t>Sede de Málaga</t>
  </si>
  <si>
    <t>Córdoba</t>
  </si>
  <si>
    <t>Granada</t>
  </si>
  <si>
    <t>Sevilla</t>
  </si>
  <si>
    <t>Almería</t>
  </si>
  <si>
    <t>Málaga</t>
  </si>
  <si>
    <t>Sede de Córdoba*</t>
  </si>
  <si>
    <r>
      <rPr>
        <b/>
        <sz val="10.5"/>
        <rFont val="Source Sans Pro"/>
        <family val="2"/>
      </rPr>
      <t>Tabla 2.</t>
    </r>
    <r>
      <rPr>
        <sz val="10.5"/>
        <rFont val="Source Sans Pro"/>
        <family val="2"/>
      </rPr>
      <t xml:space="preserve"> Difusión - Sede Granada</t>
    </r>
  </si>
  <si>
    <r>
      <rPr>
        <b/>
        <sz val="10.5"/>
        <rFont val="Source Sans Pro"/>
        <family val="2"/>
      </rPr>
      <t>Tabla 3.</t>
    </r>
    <r>
      <rPr>
        <sz val="10.5"/>
        <rFont val="Source Sans Pro"/>
        <family val="2"/>
      </rPr>
      <t xml:space="preserve"> Difusión - Sede Sevilla</t>
    </r>
  </si>
  <si>
    <r>
      <rPr>
        <b/>
        <sz val="10.5"/>
        <rFont val="Source Sans Pro"/>
        <family val="2"/>
      </rPr>
      <t>Tabla 4.</t>
    </r>
    <r>
      <rPr>
        <sz val="10.5"/>
        <rFont val="Source Sans Pro"/>
        <family val="2"/>
      </rPr>
      <t xml:space="preserve"> Difusión - Sede Almería</t>
    </r>
  </si>
  <si>
    <r>
      <rPr>
        <b/>
        <sz val="10.5"/>
        <rFont val="Source Sans Pro"/>
        <family val="2"/>
      </rPr>
      <t>Tabla 5.</t>
    </r>
    <r>
      <rPr>
        <sz val="10.5"/>
        <rFont val="Source Sans Pro"/>
        <family val="2"/>
      </rPr>
      <t xml:space="preserve"> Difusión - Sede Málaga</t>
    </r>
  </si>
  <si>
    <r>
      <rPr>
        <b/>
        <sz val="10.5"/>
        <rFont val="Source Sans Pro"/>
        <family val="2"/>
      </rPr>
      <t xml:space="preserve">Tabla 6. </t>
    </r>
    <r>
      <rPr>
        <sz val="10.5"/>
        <rFont val="Source Sans Pro"/>
        <family val="2"/>
      </rPr>
      <t>Página web. Distribución mensual</t>
    </r>
  </si>
  <si>
    <r>
      <rPr>
        <b/>
        <sz val="10.5"/>
        <rFont val="Source Sans Pro"/>
        <family val="2"/>
      </rPr>
      <t>Gráfico 3.</t>
    </r>
    <r>
      <rPr>
        <sz val="10.5"/>
        <rFont val="Source Sans Pro"/>
        <family val="2"/>
      </rPr>
      <t xml:space="preserve"> Espectadores Granada</t>
    </r>
  </si>
  <si>
    <r>
      <rPr>
        <b/>
        <sz val="10.5"/>
        <rFont val="Source Sans Pro"/>
        <family val="2"/>
      </rPr>
      <t>Gráfico 4.</t>
    </r>
    <r>
      <rPr>
        <sz val="10.5"/>
        <rFont val="Source Sans Pro"/>
        <family val="2"/>
      </rPr>
      <t xml:space="preserve"> Espectadores Sevilla</t>
    </r>
  </si>
  <si>
    <r>
      <t>Gráfico 5.</t>
    </r>
    <r>
      <rPr>
        <sz val="10.5"/>
        <rFont val="Source Sans Pro"/>
        <family val="2"/>
      </rPr>
      <t xml:space="preserve"> Espectadores Almería</t>
    </r>
  </si>
  <si>
    <r>
      <t>Gráfico 6.</t>
    </r>
    <r>
      <rPr>
        <sz val="10.5"/>
        <rFont val="Source Sans Pro"/>
        <family val="2"/>
      </rPr>
      <t xml:space="preserve"> Espectadores Málaga</t>
    </r>
  </si>
  <si>
    <r>
      <t xml:space="preserve">Gráfico 7. </t>
    </r>
    <r>
      <rPr>
        <sz val="10.5"/>
        <rFont val="Source Sans Pro"/>
        <family val="2"/>
      </rPr>
      <t>Página web. Distribución mensual</t>
    </r>
  </si>
  <si>
    <r>
      <t>Gráfico 8.</t>
    </r>
    <r>
      <rPr>
        <sz val="10.5"/>
        <rFont val="Source Sans Pro"/>
        <family val="2"/>
      </rPr>
      <t xml:space="preserve"> Número medio de páginas vistas por usuario. Distribución mensual</t>
    </r>
  </si>
  <si>
    <t>Otras actividades</t>
  </si>
  <si>
    <t>TOTAL actividades</t>
  </si>
  <si>
    <t>Jul</t>
  </si>
  <si>
    <t>Ago</t>
  </si>
  <si>
    <t>Sep</t>
  </si>
  <si>
    <r>
      <rPr>
        <b/>
        <sz val="10.5"/>
        <rFont val="Source Sans Pro"/>
        <family val="2"/>
      </rPr>
      <t>Tabla 2</t>
    </r>
    <r>
      <rPr>
        <sz val="10.5"/>
        <rFont val="Source Sans Pro"/>
        <family val="2"/>
      </rPr>
      <t>. Difusión - Sede Córdoba</t>
    </r>
  </si>
  <si>
    <r>
      <rPr>
        <b/>
        <sz val="10.5"/>
        <rFont val="Source Sans Pro"/>
        <family val="2"/>
      </rPr>
      <t>Tabla 3</t>
    </r>
    <r>
      <rPr>
        <sz val="10.5"/>
        <rFont val="Source Sans Pro"/>
        <family val="2"/>
      </rPr>
      <t>. Difusión - Sede Granada</t>
    </r>
  </si>
  <si>
    <r>
      <rPr>
        <b/>
        <sz val="10.5"/>
        <rFont val="Source Sans Pro"/>
        <family val="2"/>
      </rPr>
      <t>Tabla 4</t>
    </r>
    <r>
      <rPr>
        <sz val="10.5"/>
        <rFont val="Source Sans Pro"/>
        <family val="2"/>
      </rPr>
      <t>. Difusión - Sede Sevilla</t>
    </r>
  </si>
  <si>
    <r>
      <rPr>
        <b/>
        <sz val="10.5"/>
        <rFont val="Source Sans Pro"/>
        <family val="2"/>
      </rPr>
      <t>Tabla 5</t>
    </r>
    <r>
      <rPr>
        <sz val="10.5"/>
        <rFont val="Source Sans Pro"/>
        <family val="2"/>
      </rPr>
      <t>. Difusión - Sede Almería</t>
    </r>
  </si>
  <si>
    <r>
      <rPr>
        <b/>
        <sz val="10.5"/>
        <rFont val="Source Sans Pro"/>
        <family val="2"/>
      </rPr>
      <t>Tabla 6</t>
    </r>
    <r>
      <rPr>
        <sz val="10.5"/>
        <rFont val="Source Sans Pro"/>
        <family val="2"/>
      </rPr>
      <t>. Difusión - Sede Málaga</t>
    </r>
  </si>
  <si>
    <r>
      <rPr>
        <b/>
        <sz val="10.5"/>
        <rFont val="Source Sans Pro"/>
        <family val="2"/>
      </rPr>
      <t>Tabla 7</t>
    </r>
    <r>
      <rPr>
        <sz val="10.5"/>
        <rFont val="Source Sans Pro"/>
        <family val="2"/>
      </rPr>
      <t>. Página web. Distribución mensual</t>
    </r>
  </si>
  <si>
    <r>
      <rPr>
        <b/>
        <sz val="10.5"/>
        <rFont val="Source Sans Pro"/>
        <family val="2"/>
      </rPr>
      <t>Tabla 2.</t>
    </r>
    <r>
      <rPr>
        <sz val="10.5"/>
        <rFont val="Source Sans Pro"/>
        <family val="2"/>
      </rPr>
      <t xml:space="preserve"> Difusión - Sede Córdoba</t>
    </r>
  </si>
  <si>
    <r>
      <rPr>
        <b/>
        <sz val="10.5"/>
        <rFont val="Source Sans Pro"/>
        <family val="2"/>
      </rPr>
      <t>Gráfico 3.</t>
    </r>
    <r>
      <rPr>
        <sz val="10.5"/>
        <rFont val="Source Sans Pro"/>
        <family val="2"/>
      </rPr>
      <t xml:space="preserve"> Espectadores Córdoba</t>
    </r>
  </si>
  <si>
    <t>Pág. 9</t>
  </si>
  <si>
    <t>ACTIVIDADES CULTURALES</t>
  </si>
  <si>
    <t>Fechas</t>
  </si>
  <si>
    <t>Educativas</t>
  </si>
  <si>
    <t>continuas</t>
  </si>
  <si>
    <t>Programa educativo (Institutos y colegios de Córdoba)</t>
  </si>
  <si>
    <r>
      <rPr>
        <vertAlign val="superscript"/>
        <sz val="10"/>
        <rFont val="Source Sans Pro"/>
        <family val="2"/>
      </rPr>
      <t>1</t>
    </r>
    <r>
      <rPr>
        <sz val="10"/>
        <rFont val="Source Sans Pro"/>
        <family val="2"/>
      </rPr>
      <t xml:space="preserve"> Solo se contabilizan el número de sesiones correspondientes al año 2023.</t>
    </r>
  </si>
  <si>
    <r>
      <rPr>
        <vertAlign val="superscript"/>
        <sz val="10"/>
        <rFont val="Source Sans Pro"/>
        <family val="2"/>
      </rPr>
      <t>2</t>
    </r>
    <r>
      <rPr>
        <sz val="10"/>
        <rFont val="Source Sans Pro"/>
        <family val="2"/>
      </rPr>
      <t xml:space="preserve"> Solo se contabilizan los asistentes a las actividades del año 2023.</t>
    </r>
  </si>
  <si>
    <t>Cortometraje y web cine</t>
  </si>
  <si>
    <t>Escuelas de verano</t>
  </si>
  <si>
    <t>Proyección del cortometraje: "Ojalá"</t>
  </si>
  <si>
    <t>Proyección especial: "La pasión Recuperada"</t>
  </si>
  <si>
    <t>12, 17/07/2023</t>
  </si>
  <si>
    <t>21, 22/06/2023</t>
  </si>
  <si>
    <t>Año 2023</t>
  </si>
  <si>
    <t>Oct</t>
  </si>
  <si>
    <t>Nov</t>
  </si>
  <si>
    <r>
      <rPr>
        <b/>
        <sz val="10.5"/>
        <color indexed="8"/>
        <rFont val="Source Sans Pro"/>
        <family val="2"/>
      </rPr>
      <t xml:space="preserve">Estadística de la Red de Centros de Documentación y Bibliotecas Especializadas de Andalucía.
</t>
    </r>
    <r>
      <rPr>
        <sz val="10.5"/>
        <color indexed="8"/>
        <rFont val="Source Sans Pro"/>
        <family val="2"/>
      </rPr>
      <t>Filmoteca de Andalucía.</t>
    </r>
    <r>
      <rPr>
        <b/>
        <sz val="10.5"/>
        <color indexed="8"/>
        <rFont val="Source Sans Pro"/>
        <family val="2"/>
      </rPr>
      <t xml:space="preserve"> </t>
    </r>
    <r>
      <rPr>
        <b/>
        <sz val="10.5"/>
        <color indexed="17"/>
        <rFont val="Source Sans Pro"/>
        <family val="2"/>
      </rPr>
      <t>Año 2023</t>
    </r>
  </si>
  <si>
    <r>
      <t xml:space="preserve">Centro Andaluz de Documentación del Flamenco. </t>
    </r>
    <r>
      <rPr>
        <b/>
        <sz val="10.5"/>
        <color indexed="17"/>
        <rFont val="Source Sans Pro"/>
        <family val="2"/>
      </rPr>
      <t>Año 2023</t>
    </r>
  </si>
  <si>
    <t>* La sede de Málaga no ha tenido actividad desde junio al estar cerrada la sede por obras (a excepción de una proyección en septiembre en otra sala).</t>
  </si>
  <si>
    <t>09/01-29/12/2023</t>
  </si>
  <si>
    <t>18/01-21/12/2023</t>
  </si>
  <si>
    <r>
      <t>Sesiones</t>
    </r>
    <r>
      <rPr>
        <vertAlign val="superscript"/>
        <sz val="10.5"/>
        <rFont val="Source Sans Pro"/>
        <family val="2"/>
      </rPr>
      <t>1</t>
    </r>
  </si>
  <si>
    <r>
      <t>Asistentes</t>
    </r>
    <r>
      <rPr>
        <vertAlign val="superscript"/>
        <sz val="10.5"/>
        <rFont val="Source Sans Pro"/>
        <family val="2"/>
      </rPr>
      <t>2</t>
    </r>
  </si>
  <si>
    <t>07/02-22/12/2023</t>
  </si>
  <si>
    <t>Grado de cine y cultura</t>
  </si>
  <si>
    <t>10/10-28/11/2023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</si>
</sst>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;\-#,##0;\-;&quot;··&quot;"/>
    <numFmt numFmtId="165" formatCode="#,##0;\-#,##0;\-;"/>
    <numFmt numFmtId="166" formatCode="#,##0;;\-"/>
    <numFmt numFmtId="167" formatCode="#,##0;\-#,##0;\-;\-"/>
    <numFmt numFmtId="168" formatCode="#,##0;\-#,##0;\-;\·\·"/>
    <numFmt numFmtId="169" formatCode="#,##0_ ;\-#,##0\ "/>
  </numFmts>
  <fonts count="3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.5"/>
      <color indexed="8"/>
      <name val="Source Sans Pro"/>
      <family val="2"/>
    </font>
    <font>
      <b/>
      <sz val="10.5"/>
      <color indexed="8"/>
      <name val="Source Sans Pro"/>
      <family val="2"/>
    </font>
    <font>
      <b/>
      <sz val="10.5"/>
      <color indexed="17"/>
      <name val="Source Sans Pro"/>
      <family val="2"/>
    </font>
    <font>
      <b/>
      <sz val="10.5"/>
      <color indexed="8"/>
      <name val="Source Sans Pro"/>
      <family val="2"/>
    </font>
    <font>
      <sz val="10.5"/>
      <name val="Source Sans Pro"/>
      <family val="2"/>
    </font>
    <font>
      <b/>
      <sz val="10.5"/>
      <name val="Source Sans Pro"/>
      <family val="2"/>
    </font>
    <font>
      <sz val="9"/>
      <color indexed="8"/>
      <name val="Source Sans Pro"/>
      <family val="2"/>
    </font>
    <font>
      <b/>
      <sz val="10.5"/>
      <color indexed="60"/>
      <name val="Source Sans Pro"/>
      <family val="2"/>
    </font>
    <font>
      <b/>
      <sz val="10.5"/>
      <color indexed="9"/>
      <name val="Source Sans Pro"/>
      <family val="2"/>
    </font>
    <font>
      <sz val="10.5"/>
      <color indexed="9"/>
      <name val="Source Sans Pro"/>
      <family val="2"/>
    </font>
    <font>
      <sz val="10.5"/>
      <color indexed="60"/>
      <name val="Source Sans Pro"/>
      <family val="2"/>
    </font>
    <font>
      <sz val="9"/>
      <name val="Source Sans Pro"/>
      <family val="2"/>
    </font>
    <font>
      <sz val="10"/>
      <name val="Source Sans Pro"/>
      <family val="2"/>
    </font>
    <font>
      <vertAlign val="superscript"/>
      <sz val="10"/>
      <name val="Source Sans Pro"/>
      <family val="2"/>
    </font>
    <font>
      <vertAlign val="superscript"/>
      <sz val="10.5"/>
      <name val="Source Sans Pro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.5"/>
      <color theme="1"/>
      <name val="Source Sans Pro"/>
      <family val="2"/>
    </font>
    <font>
      <b/>
      <sz val="14"/>
      <color theme="1"/>
      <name val="Source Sans Pro"/>
      <family val="2"/>
    </font>
    <font>
      <b/>
      <sz val="10.5"/>
      <color theme="1"/>
      <name val="Source Sans Pro"/>
      <family val="2"/>
    </font>
    <font>
      <u/>
      <sz val="10.5"/>
      <color theme="10"/>
      <name val="Source Sans Pro"/>
      <family val="2"/>
    </font>
    <font>
      <b/>
      <sz val="10.5"/>
      <color rgb="FFEFF3E2"/>
      <name val="Source Sans Pro"/>
      <family val="2"/>
    </font>
    <font>
      <sz val="10.5"/>
      <color theme="0"/>
      <name val="Source Sans Pro"/>
      <family val="2"/>
    </font>
    <font>
      <b/>
      <sz val="10.5"/>
      <color theme="0"/>
      <name val="Source Sans Pro"/>
      <family val="2"/>
    </font>
    <font>
      <b/>
      <sz val="10.5"/>
      <color theme="0" tint="-0.499984740745262"/>
      <name val="Source Sans Pro"/>
      <family val="2"/>
    </font>
    <font>
      <b/>
      <sz val="10.5"/>
      <color rgb="FFFF0000"/>
      <name val="Source Sans Pro"/>
      <family val="2"/>
    </font>
    <font>
      <sz val="10.5"/>
      <color rgb="FFFF0000"/>
      <name val="Source Sans Pro"/>
      <family val="2"/>
    </font>
    <font>
      <b/>
      <sz val="10.5"/>
      <color theme="0" tint="-4.9989318521683403E-2"/>
      <name val="Source Sans Pro"/>
      <family val="2"/>
    </font>
    <font>
      <b/>
      <sz val="10.5"/>
      <color rgb="FF007933"/>
      <name val="Source Sans Pro"/>
      <family val="2"/>
    </font>
    <font>
      <b/>
      <sz val="10.5"/>
      <color rgb="FF007A33"/>
      <name val="Source Sans Pro"/>
      <family val="2"/>
    </font>
  </fonts>
  <fills count="2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369040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theme="0"/>
        <bgColor indexed="8"/>
      </patternFill>
    </fill>
    <fill>
      <patternFill patternType="solid">
        <fgColor theme="0" tint="-0.499984740745262"/>
        <bgColor indexed="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FE9DB"/>
        <bgColor indexed="0"/>
      </patternFill>
    </fill>
  </fills>
  <borders count="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rgb="FF369040"/>
      </bottom>
      <diagonal/>
    </border>
    <border>
      <left/>
      <right/>
      <top/>
      <bottom style="medium">
        <color rgb="FF007933"/>
      </bottom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</borders>
  <cellStyleXfs count="9">
    <xf numFmtId="0" fontId="0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1" fillId="0" borderId="0"/>
    <xf numFmtId="0" fontId="3" fillId="0" borderId="0"/>
    <xf numFmtId="0" fontId="5" fillId="0" borderId="0"/>
    <xf numFmtId="0" fontId="3" fillId="0" borderId="0"/>
    <xf numFmtId="9" fontId="2" fillId="0" borderId="0" applyFont="0" applyFill="0" applyBorder="0" applyAlignment="0" applyProtection="0"/>
  </cellStyleXfs>
  <cellXfs count="166">
    <xf numFmtId="0" fontId="0" fillId="0" borderId="0" xfId="0"/>
    <xf numFmtId="0" fontId="0" fillId="6" borderId="0" xfId="0" applyFill="1"/>
    <xf numFmtId="0" fontId="0" fillId="7" borderId="0" xfId="0" applyFill="1"/>
    <xf numFmtId="0" fontId="4" fillId="2" borderId="2" xfId="6" applyFont="1" applyFill="1" applyBorder="1" applyAlignment="1">
      <alignment horizontal="center"/>
    </xf>
    <xf numFmtId="0" fontId="4" fillId="0" borderId="1" xfId="6" applyFont="1" applyBorder="1"/>
    <xf numFmtId="0" fontId="0" fillId="8" borderId="0" xfId="0" applyFill="1"/>
    <xf numFmtId="0" fontId="0" fillId="8" borderId="0" xfId="0" applyFill="1" applyAlignment="1">
      <alignment horizontal="right"/>
    </xf>
    <xf numFmtId="0" fontId="0" fillId="9" borderId="0" xfId="0" applyFill="1"/>
    <xf numFmtId="0" fontId="24" fillId="0" borderId="0" xfId="0" applyFont="1"/>
    <xf numFmtId="0" fontId="0" fillId="10" borderId="0" xfId="0" applyFill="1"/>
    <xf numFmtId="0" fontId="4" fillId="11" borderId="1" xfId="6" applyFont="1" applyFill="1" applyBorder="1" applyAlignment="1">
      <alignment horizontal="right"/>
    </xf>
    <xf numFmtId="0" fontId="4" fillId="11" borderId="1" xfId="6" applyFont="1" applyFill="1" applyBorder="1"/>
    <xf numFmtId="0" fontId="1" fillId="11" borderId="1" xfId="6" applyFont="1" applyFill="1" applyBorder="1"/>
    <xf numFmtId="0" fontId="1" fillId="0" borderId="0" xfId="6" applyFont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22" fillId="12" borderId="0" xfId="0" applyFont="1" applyFill="1"/>
    <xf numFmtId="0" fontId="25" fillId="8" borderId="0" xfId="0" applyFont="1" applyFill="1"/>
    <xf numFmtId="0" fontId="26" fillId="6" borderId="0" xfId="0" applyFont="1" applyFill="1" applyAlignment="1">
      <alignment vertical="center"/>
    </xf>
    <xf numFmtId="0" fontId="26" fillId="7" borderId="0" xfId="0" applyFont="1" applyFill="1" applyAlignment="1">
      <alignment vertical="center"/>
    </xf>
    <xf numFmtId="0" fontId="27" fillId="6" borderId="0" xfId="0" applyFont="1" applyFill="1" applyAlignment="1">
      <alignment vertical="center"/>
    </xf>
    <xf numFmtId="0" fontId="26" fillId="6" borderId="0" xfId="0" applyFont="1" applyFill="1" applyAlignment="1">
      <alignment horizontal="left" vertical="center"/>
    </xf>
    <xf numFmtId="0" fontId="28" fillId="6" borderId="0" xfId="0" applyFont="1" applyFill="1" applyAlignment="1">
      <alignment horizontal="left" vertical="center"/>
    </xf>
    <xf numFmtId="0" fontId="28" fillId="6" borderId="0" xfId="0" applyFont="1" applyFill="1" applyAlignment="1">
      <alignment vertical="center"/>
    </xf>
    <xf numFmtId="0" fontId="9" fillId="6" borderId="0" xfId="0" applyFont="1" applyFill="1" applyAlignment="1">
      <alignment vertical="center"/>
    </xf>
    <xf numFmtId="0" fontId="29" fillId="6" borderId="0" xfId="1" applyFont="1" applyFill="1" applyBorder="1" applyAlignment="1" applyProtection="1">
      <alignment vertical="center"/>
    </xf>
    <xf numFmtId="2" fontId="10" fillId="6" borderId="0" xfId="0" applyNumberFormat="1" applyFont="1" applyFill="1" applyAlignment="1">
      <alignment vertical="center"/>
    </xf>
    <xf numFmtId="2" fontId="11" fillId="6" borderId="0" xfId="0" applyNumberFormat="1" applyFont="1" applyFill="1" applyAlignment="1">
      <alignment vertical="center"/>
    </xf>
    <xf numFmtId="2" fontId="10" fillId="7" borderId="0" xfId="0" applyNumberFormat="1" applyFont="1" applyFill="1" applyAlignment="1">
      <alignment vertical="center"/>
    </xf>
    <xf numFmtId="2" fontId="23" fillId="6" borderId="0" xfId="1" applyNumberFormat="1" applyFill="1" applyBorder="1" applyAlignment="1" applyProtection="1">
      <alignment vertical="center"/>
    </xf>
    <xf numFmtId="0" fontId="26" fillId="16" borderId="0" xfId="0" applyFont="1" applyFill="1" applyAlignment="1">
      <alignment vertical="center"/>
    </xf>
    <xf numFmtId="0" fontId="29" fillId="6" borderId="0" xfId="1" applyFont="1" applyFill="1" applyBorder="1" applyAlignment="1" applyProtection="1">
      <alignment horizontal="right" vertical="center"/>
    </xf>
    <xf numFmtId="0" fontId="13" fillId="17" borderId="0" xfId="0" applyFont="1" applyFill="1"/>
    <xf numFmtId="0" fontId="6" fillId="3" borderId="0" xfId="7" applyFont="1" applyFill="1" applyAlignment="1">
      <alignment horizontal="right"/>
    </xf>
    <xf numFmtId="0" fontId="30" fillId="18" borderId="0" xfId="7" applyFont="1" applyFill="1" applyAlignment="1">
      <alignment horizontal="left" vertical="center"/>
    </xf>
    <xf numFmtId="0" fontId="30" fillId="18" borderId="0" xfId="7" applyFont="1" applyFill="1" applyAlignment="1">
      <alignment horizontal="right" vertical="center"/>
    </xf>
    <xf numFmtId="0" fontId="30" fillId="19" borderId="0" xfId="7" applyFont="1" applyFill="1" applyAlignment="1">
      <alignment horizontal="right" vertical="center"/>
    </xf>
    <xf numFmtId="0" fontId="14" fillId="4" borderId="0" xfId="7" applyFont="1" applyFill="1" applyAlignment="1">
      <alignment horizontal="left" vertical="center"/>
    </xf>
    <xf numFmtId="3" fontId="14" fillId="4" borderId="0" xfId="7" applyNumberFormat="1" applyFont="1" applyFill="1" applyAlignment="1">
      <alignment horizontal="right" vertical="center"/>
    </xf>
    <xf numFmtId="167" fontId="7" fillId="5" borderId="0" xfId="5" applyNumberFormat="1" applyFont="1" applyFill="1" applyAlignment="1">
      <alignment horizontal="right" wrapText="1"/>
    </xf>
    <xf numFmtId="0" fontId="7" fillId="5" borderId="0" xfId="5" applyFont="1" applyFill="1" applyAlignment="1">
      <alignment horizontal="left" vertical="center" wrapText="1" indent="1"/>
    </xf>
    <xf numFmtId="165" fontId="7" fillId="5" borderId="0" xfId="5" applyNumberFormat="1" applyFont="1" applyFill="1" applyAlignment="1">
      <alignment horizontal="right" vertical="center"/>
    </xf>
    <xf numFmtId="0" fontId="6" fillId="5" borderId="0" xfId="5" applyFont="1" applyFill="1" applyAlignment="1">
      <alignment horizontal="left" vertical="center" wrapText="1" indent="3"/>
    </xf>
    <xf numFmtId="0" fontId="7" fillId="5" borderId="0" xfId="5" applyFont="1" applyFill="1" applyAlignment="1">
      <alignment horizontal="left" vertical="center" indent="1"/>
    </xf>
    <xf numFmtId="0" fontId="31" fillId="6" borderId="0" xfId="0" applyFont="1" applyFill="1" applyAlignment="1">
      <alignment vertical="center"/>
    </xf>
    <xf numFmtId="0" fontId="31" fillId="7" borderId="0" xfId="0" applyFont="1" applyFill="1" applyAlignment="1">
      <alignment vertical="center"/>
    </xf>
    <xf numFmtId="167" fontId="32" fillId="20" borderId="0" xfId="5" applyNumberFormat="1" applyFont="1" applyFill="1" applyAlignment="1">
      <alignment horizontal="right" wrapText="1"/>
    </xf>
    <xf numFmtId="165" fontId="10" fillId="20" borderId="0" xfId="5" applyNumberFormat="1" applyFont="1" applyFill="1" applyAlignment="1">
      <alignment horizontal="right" vertical="center"/>
    </xf>
    <xf numFmtId="165" fontId="11" fillId="5" borderId="0" xfId="5" applyNumberFormat="1" applyFont="1" applyFill="1" applyAlignment="1">
      <alignment horizontal="right" vertical="center"/>
    </xf>
    <xf numFmtId="0" fontId="32" fillId="19" borderId="0" xfId="7" applyFont="1" applyFill="1" applyAlignment="1">
      <alignment horizontal="left" vertical="center"/>
    </xf>
    <xf numFmtId="0" fontId="33" fillId="21" borderId="0" xfId="7" applyFont="1" applyFill="1" applyAlignment="1">
      <alignment horizontal="left" vertical="center"/>
    </xf>
    <xf numFmtId="165" fontId="34" fillId="5" borderId="0" xfId="5" applyNumberFormat="1" applyFont="1" applyFill="1" applyAlignment="1">
      <alignment horizontal="right" vertical="center"/>
    </xf>
    <xf numFmtId="0" fontId="10" fillId="6" borderId="0" xfId="0" applyFont="1" applyFill="1" applyAlignment="1">
      <alignment vertical="center"/>
    </xf>
    <xf numFmtId="0" fontId="10" fillId="5" borderId="0" xfId="5" applyFont="1" applyFill="1" applyAlignment="1">
      <alignment horizontal="left" vertical="center" wrapText="1" indent="3"/>
    </xf>
    <xf numFmtId="0" fontId="10" fillId="7" borderId="0" xfId="0" applyFont="1" applyFill="1" applyAlignment="1">
      <alignment vertical="center"/>
    </xf>
    <xf numFmtId="165" fontId="34" fillId="20" borderId="0" xfId="5" applyNumberFormat="1" applyFont="1" applyFill="1" applyAlignment="1">
      <alignment horizontal="right" vertical="center"/>
    </xf>
    <xf numFmtId="165" fontId="35" fillId="5" borderId="0" xfId="5" applyNumberFormat="1" applyFont="1" applyFill="1" applyAlignment="1">
      <alignment horizontal="right" vertical="center"/>
    </xf>
    <xf numFmtId="165" fontId="11" fillId="20" borderId="0" xfId="5" applyNumberFormat="1" applyFont="1" applyFill="1" applyAlignment="1">
      <alignment horizontal="right" vertical="center"/>
    </xf>
    <xf numFmtId="0" fontId="7" fillId="5" borderId="4" xfId="5" applyFont="1" applyFill="1" applyBorder="1" applyAlignment="1">
      <alignment horizontal="left" vertical="center" wrapText="1" indent="1"/>
    </xf>
    <xf numFmtId="165" fontId="11" fillId="20" borderId="4" xfId="5" applyNumberFormat="1" applyFont="1" applyFill="1" applyBorder="1" applyAlignment="1">
      <alignment horizontal="right" vertical="center"/>
    </xf>
    <xf numFmtId="0" fontId="6" fillId="5" borderId="0" xfId="5" applyFont="1" applyFill="1" applyAlignment="1">
      <alignment horizontal="left" vertical="center" wrapText="1"/>
    </xf>
    <xf numFmtId="165" fontId="6" fillId="5" borderId="0" xfId="5" applyNumberFormat="1" applyFont="1" applyFill="1" applyAlignment="1">
      <alignment horizontal="right" vertical="center" wrapText="1"/>
    </xf>
    <xf numFmtId="0" fontId="7" fillId="5" borderId="0" xfId="7" applyFont="1" applyFill="1" applyAlignment="1">
      <alignment vertical="center"/>
    </xf>
    <xf numFmtId="165" fontId="7" fillId="5" borderId="0" xfId="5" applyNumberFormat="1" applyFont="1" applyFill="1" applyAlignment="1">
      <alignment horizontal="right" vertical="center" wrapText="1"/>
    </xf>
    <xf numFmtId="0" fontId="7" fillId="5" borderId="0" xfId="5" applyFont="1" applyFill="1" applyAlignment="1">
      <alignment horizontal="left" vertical="center"/>
    </xf>
    <xf numFmtId="165" fontId="7" fillId="20" borderId="0" xfId="5" applyNumberFormat="1" applyFont="1" applyFill="1" applyAlignment="1">
      <alignment horizontal="right" vertical="center" wrapText="1"/>
    </xf>
    <xf numFmtId="0" fontId="6" fillId="5" borderId="0" xfId="5" applyFont="1" applyFill="1" applyAlignment="1">
      <alignment horizontal="left" vertical="center" indent="1"/>
    </xf>
    <xf numFmtId="165" fontId="6" fillId="20" borderId="0" xfId="5" applyNumberFormat="1" applyFont="1" applyFill="1" applyAlignment="1">
      <alignment horizontal="right" vertical="center" wrapText="1"/>
    </xf>
    <xf numFmtId="0" fontId="15" fillId="5" borderId="0" xfId="5" applyFont="1" applyFill="1" applyAlignment="1">
      <alignment horizontal="left" vertical="center"/>
    </xf>
    <xf numFmtId="0" fontId="6" fillId="5" borderId="0" xfId="5" applyFont="1" applyFill="1" applyAlignment="1">
      <alignment horizontal="left" vertical="center" indent="2"/>
    </xf>
    <xf numFmtId="0" fontId="6" fillId="5" borderId="4" xfId="5" applyFont="1" applyFill="1" applyBorder="1" applyAlignment="1">
      <alignment horizontal="left" vertical="center" indent="1"/>
    </xf>
    <xf numFmtId="165" fontId="6" fillId="20" borderId="4" xfId="5" applyNumberFormat="1" applyFont="1" applyFill="1" applyBorder="1" applyAlignment="1">
      <alignment horizontal="right" vertical="center" wrapText="1"/>
    </xf>
    <xf numFmtId="165" fontId="6" fillId="5" borderId="4" xfId="5" applyNumberFormat="1" applyFont="1" applyFill="1" applyBorder="1" applyAlignment="1">
      <alignment horizontal="right" vertical="center" wrapText="1"/>
    </xf>
    <xf numFmtId="3" fontId="7" fillId="3" borderId="0" xfId="7" applyNumberFormat="1" applyFont="1" applyFill="1" applyAlignment="1">
      <alignment vertical="center"/>
    </xf>
    <xf numFmtId="3" fontId="6" fillId="5" borderId="0" xfId="5" applyNumberFormat="1" applyFont="1" applyFill="1" applyAlignment="1">
      <alignment horizontal="left" vertical="center"/>
    </xf>
    <xf numFmtId="168" fontId="6" fillId="5" borderId="0" xfId="5" applyNumberFormat="1" applyFont="1" applyFill="1" applyAlignment="1">
      <alignment horizontal="right" vertical="center" wrapText="1"/>
    </xf>
    <xf numFmtId="168" fontId="7" fillId="3" borderId="0" xfId="7" applyNumberFormat="1" applyFont="1" applyFill="1" applyAlignment="1">
      <alignment vertical="center"/>
    </xf>
    <xf numFmtId="3" fontId="6" fillId="22" borderId="0" xfId="7" applyNumberFormat="1" applyFont="1" applyFill="1" applyAlignment="1">
      <alignment horizontal="left" vertical="center" indent="1"/>
    </xf>
    <xf numFmtId="3" fontId="7" fillId="22" borderId="0" xfId="7" applyNumberFormat="1" applyFont="1" applyFill="1" applyAlignment="1">
      <alignment vertical="center"/>
    </xf>
    <xf numFmtId="3" fontId="6" fillId="22" borderId="0" xfId="7" applyNumberFormat="1" applyFont="1" applyFill="1" applyAlignment="1">
      <alignment vertical="center"/>
    </xf>
    <xf numFmtId="3" fontId="6" fillId="5" borderId="4" xfId="5" applyNumberFormat="1" applyFont="1" applyFill="1" applyBorder="1" applyAlignment="1">
      <alignment horizontal="left" vertical="center"/>
    </xf>
    <xf numFmtId="168" fontId="11" fillId="5" borderId="4" xfId="5" applyNumberFormat="1" applyFont="1" applyFill="1" applyBorder="1" applyAlignment="1">
      <alignment horizontal="right" vertical="center" wrapText="1"/>
    </xf>
    <xf numFmtId="3" fontId="6" fillId="5" borderId="0" xfId="5" applyNumberFormat="1" applyFont="1" applyFill="1" applyAlignment="1">
      <alignment horizontal="left" vertical="center" wrapText="1" indent="1"/>
    </xf>
    <xf numFmtId="168" fontId="11" fillId="5" borderId="0" xfId="5" applyNumberFormat="1" applyFont="1" applyFill="1" applyAlignment="1">
      <alignment horizontal="right" vertical="center" wrapText="1"/>
    </xf>
    <xf numFmtId="3" fontId="7" fillId="5" borderId="0" xfId="5" applyNumberFormat="1" applyFont="1" applyFill="1" applyAlignment="1">
      <alignment vertical="center" wrapText="1"/>
    </xf>
    <xf numFmtId="3" fontId="7" fillId="5" borderId="0" xfId="5" applyNumberFormat="1" applyFont="1" applyFill="1" applyAlignment="1">
      <alignment horizontal="left" vertical="center" wrapText="1" indent="2"/>
    </xf>
    <xf numFmtId="168" fontId="6" fillId="3" borderId="0" xfId="7" quotePrefix="1" applyNumberFormat="1" applyFont="1" applyFill="1" applyAlignment="1">
      <alignment horizontal="right" vertical="center"/>
    </xf>
    <xf numFmtId="168" fontId="7" fillId="3" borderId="0" xfId="7" quotePrefix="1" applyNumberFormat="1" applyFont="1" applyFill="1" applyAlignment="1">
      <alignment horizontal="right" vertical="center"/>
    </xf>
    <xf numFmtId="3" fontId="6" fillId="5" borderId="0" xfId="5" applyNumberFormat="1" applyFont="1" applyFill="1" applyAlignment="1">
      <alignment horizontal="left" vertical="center" wrapText="1" indent="2"/>
    </xf>
    <xf numFmtId="168" fontId="6" fillId="3" borderId="0" xfId="7" applyNumberFormat="1" applyFont="1" applyFill="1" applyAlignment="1">
      <alignment vertical="center"/>
    </xf>
    <xf numFmtId="3" fontId="6" fillId="3" borderId="0" xfId="7" applyNumberFormat="1" applyFont="1" applyFill="1" applyAlignment="1">
      <alignment vertical="center"/>
    </xf>
    <xf numFmtId="3" fontId="16" fillId="3" borderId="0" xfId="7" applyNumberFormat="1" applyFont="1" applyFill="1" applyAlignment="1">
      <alignment vertical="center"/>
    </xf>
    <xf numFmtId="3" fontId="16" fillId="22" borderId="0" xfId="7" applyNumberFormat="1" applyFont="1" applyFill="1" applyAlignment="1">
      <alignment vertical="center"/>
    </xf>
    <xf numFmtId="168" fontId="6" fillId="3" borderId="0" xfId="7" applyNumberFormat="1" applyFont="1" applyFill="1" applyAlignment="1">
      <alignment horizontal="right" vertical="center"/>
    </xf>
    <xf numFmtId="3" fontId="10" fillId="5" borderId="0" xfId="7" applyNumberFormat="1" applyFont="1" applyFill="1" applyAlignment="1">
      <alignment vertical="center"/>
    </xf>
    <xf numFmtId="0" fontId="6" fillId="20" borderId="0" xfId="7" applyFont="1" applyFill="1"/>
    <xf numFmtId="3" fontId="10" fillId="17" borderId="0" xfId="0" applyNumberFormat="1" applyFont="1" applyFill="1"/>
    <xf numFmtId="165" fontId="11" fillId="17" borderId="0" xfId="0" applyNumberFormat="1" applyFont="1" applyFill="1"/>
    <xf numFmtId="0" fontId="7" fillId="20" borderId="0" xfId="7" applyFont="1" applyFill="1"/>
    <xf numFmtId="165" fontId="11" fillId="20" borderId="0" xfId="7" applyNumberFormat="1" applyFont="1" applyFill="1" applyAlignment="1">
      <alignment horizontal="right"/>
    </xf>
    <xf numFmtId="165" fontId="6" fillId="20" borderId="0" xfId="7" applyNumberFormat="1" applyFont="1" applyFill="1" applyAlignment="1">
      <alignment horizontal="right"/>
    </xf>
    <xf numFmtId="164" fontId="26" fillId="6" borderId="0" xfId="0" applyNumberFormat="1" applyFont="1" applyFill="1" applyAlignment="1">
      <alignment vertical="center"/>
    </xf>
    <xf numFmtId="0" fontId="10" fillId="17" borderId="0" xfId="0" applyFont="1" applyFill="1" applyAlignment="1">
      <alignment vertical="center"/>
    </xf>
    <xf numFmtId="0" fontId="6" fillId="17" borderId="0" xfId="7" applyFont="1" applyFill="1" applyAlignment="1">
      <alignment horizontal="right"/>
    </xf>
    <xf numFmtId="0" fontId="36" fillId="19" borderId="0" xfId="7" applyFont="1" applyFill="1" applyAlignment="1">
      <alignment horizontal="left" vertical="center"/>
    </xf>
    <xf numFmtId="0" fontId="36" fillId="19" borderId="0" xfId="7" applyFont="1" applyFill="1" applyAlignment="1">
      <alignment horizontal="right" vertical="center"/>
    </xf>
    <xf numFmtId="165" fontId="15" fillId="5" borderId="0" xfId="5" applyNumberFormat="1" applyFont="1" applyFill="1" applyAlignment="1">
      <alignment horizontal="right" vertical="center" wrapText="1"/>
    </xf>
    <xf numFmtId="0" fontId="7" fillId="5" borderId="0" xfId="5" applyFont="1" applyFill="1" applyAlignment="1">
      <alignment horizontal="right" vertical="center" wrapText="1"/>
    </xf>
    <xf numFmtId="166" fontId="7" fillId="5" borderId="0" xfId="5" applyNumberFormat="1" applyFont="1" applyFill="1" applyAlignment="1">
      <alignment horizontal="right" vertical="center" wrapText="1"/>
    </xf>
    <xf numFmtId="166" fontId="6" fillId="5" borderId="0" xfId="5" applyNumberFormat="1" applyFont="1" applyFill="1" applyAlignment="1">
      <alignment horizontal="right" vertical="center" wrapText="1"/>
    </xf>
    <xf numFmtId="0" fontId="6" fillId="5" borderId="5" xfId="5" applyFont="1" applyFill="1" applyBorder="1" applyAlignment="1">
      <alignment horizontal="left" vertical="center" indent="1"/>
    </xf>
    <xf numFmtId="165" fontId="6" fillId="20" borderId="5" xfId="5" applyNumberFormat="1" applyFont="1" applyFill="1" applyBorder="1" applyAlignment="1">
      <alignment horizontal="right" vertical="center" wrapText="1"/>
    </xf>
    <xf numFmtId="165" fontId="6" fillId="5" borderId="5" xfId="5" applyNumberFormat="1" applyFont="1" applyFill="1" applyBorder="1" applyAlignment="1">
      <alignment horizontal="right" vertical="center" wrapText="1"/>
    </xf>
    <xf numFmtId="168" fontId="7" fillId="5" borderId="0" xfId="5" applyNumberFormat="1" applyFont="1" applyFill="1" applyAlignment="1">
      <alignment horizontal="right" vertical="center" wrapText="1"/>
    </xf>
    <xf numFmtId="166" fontId="26" fillId="17" borderId="0" xfId="4" applyNumberFormat="1" applyFont="1" applyFill="1"/>
    <xf numFmtId="168" fontId="6" fillId="20" borderId="0" xfId="5" applyNumberFormat="1" applyFont="1" applyFill="1" applyAlignment="1">
      <alignment horizontal="right" vertical="center" wrapText="1"/>
    </xf>
    <xf numFmtId="168" fontId="10" fillId="20" borderId="0" xfId="5" applyNumberFormat="1" applyFont="1" applyFill="1" applyAlignment="1">
      <alignment horizontal="right" vertical="center" wrapText="1"/>
    </xf>
    <xf numFmtId="168" fontId="6" fillId="20" borderId="4" xfId="5" applyNumberFormat="1" applyFont="1" applyFill="1" applyBorder="1" applyAlignment="1">
      <alignment horizontal="right" vertical="center" wrapText="1"/>
    </xf>
    <xf numFmtId="168" fontId="10" fillId="20" borderId="4" xfId="5" applyNumberFormat="1" applyFont="1" applyFill="1" applyBorder="1" applyAlignment="1">
      <alignment horizontal="right" vertical="center" wrapText="1"/>
    </xf>
    <xf numFmtId="0" fontId="23" fillId="6" borderId="0" xfId="1" applyFill="1" applyBorder="1" applyAlignment="1" applyProtection="1">
      <alignment vertical="center"/>
    </xf>
    <xf numFmtId="2" fontId="11" fillId="6" borderId="0" xfId="0" applyNumberFormat="1" applyFont="1" applyFill="1" applyAlignment="1">
      <alignment horizontal="left" vertical="center" wrapText="1"/>
    </xf>
    <xf numFmtId="0" fontId="11" fillId="23" borderId="0" xfId="7" applyFont="1" applyFill="1" applyAlignment="1">
      <alignment horizontal="left" vertical="center"/>
    </xf>
    <xf numFmtId="0" fontId="30" fillId="23" borderId="0" xfId="7" applyFont="1" applyFill="1" applyAlignment="1">
      <alignment horizontal="left" vertical="center"/>
    </xf>
    <xf numFmtId="0" fontId="17" fillId="5" borderId="0" xfId="5" applyFont="1" applyFill="1" applyAlignment="1">
      <alignment horizontal="left" vertical="center"/>
    </xf>
    <xf numFmtId="168" fontId="7" fillId="20" borderId="0" xfId="5" applyNumberFormat="1" applyFont="1" applyFill="1" applyAlignment="1">
      <alignment horizontal="right" vertical="center" wrapText="1"/>
    </xf>
    <xf numFmtId="169" fontId="31" fillId="5" borderId="0" xfId="5" applyNumberFormat="1" applyFont="1" applyFill="1" applyAlignment="1">
      <alignment horizontal="right" vertical="center" wrapText="1"/>
    </xf>
    <xf numFmtId="0" fontId="26" fillId="6" borderId="0" xfId="0" applyFont="1" applyFill="1" applyAlignment="1">
      <alignment horizontal="center" vertical="center"/>
    </xf>
    <xf numFmtId="0" fontId="28" fillId="6" borderId="0" xfId="0" applyFont="1" applyFill="1" applyAlignment="1">
      <alignment horizontal="center" vertical="center"/>
    </xf>
    <xf numFmtId="0" fontId="10" fillId="17" borderId="0" xfId="2" applyFont="1" applyFill="1" applyProtection="1">
      <protection locked="0"/>
    </xf>
    <xf numFmtId="0" fontId="6" fillId="6" borderId="0" xfId="0" applyFont="1" applyFill="1" applyAlignment="1">
      <alignment vertical="center"/>
    </xf>
    <xf numFmtId="0" fontId="26" fillId="17" borderId="0" xfId="0" applyFont="1" applyFill="1"/>
    <xf numFmtId="0" fontId="35" fillId="6" borderId="0" xfId="0" applyFont="1" applyFill="1" applyAlignment="1">
      <alignment vertical="center"/>
    </xf>
    <xf numFmtId="0" fontId="35" fillId="17" borderId="0" xfId="2" applyFont="1" applyFill="1" applyProtection="1">
      <protection locked="0"/>
    </xf>
    <xf numFmtId="0" fontId="10" fillId="17" borderId="0" xfId="2" applyFont="1" applyFill="1" applyAlignment="1" applyProtection="1">
      <alignment horizontal="center"/>
      <protection locked="0"/>
    </xf>
    <xf numFmtId="0" fontId="35" fillId="7" borderId="0" xfId="0" applyFont="1" applyFill="1" applyAlignment="1">
      <alignment vertical="center"/>
    </xf>
    <xf numFmtId="0" fontId="35" fillId="6" borderId="0" xfId="0" applyFont="1" applyFill="1" applyAlignment="1">
      <alignment horizontal="center" vertical="center"/>
    </xf>
    <xf numFmtId="0" fontId="18" fillId="17" borderId="0" xfId="3" quotePrefix="1" applyFont="1" applyFill="1" applyProtection="1">
      <protection locked="0"/>
    </xf>
    <xf numFmtId="0" fontId="26" fillId="7" borderId="0" xfId="0" applyFont="1" applyFill="1" applyAlignment="1">
      <alignment horizontal="center" vertical="center"/>
    </xf>
    <xf numFmtId="167" fontId="11" fillId="20" borderId="0" xfId="5" applyNumberFormat="1" applyFont="1" applyFill="1" applyAlignment="1">
      <alignment horizontal="right" wrapText="1"/>
    </xf>
    <xf numFmtId="14" fontId="35" fillId="17" borderId="0" xfId="2" applyNumberFormat="1" applyFont="1" applyFill="1" applyAlignment="1" applyProtection="1">
      <alignment horizontal="center"/>
      <protection locked="0"/>
    </xf>
    <xf numFmtId="0" fontId="35" fillId="17" borderId="0" xfId="2" applyFont="1" applyFill="1" applyAlignment="1" applyProtection="1">
      <alignment horizontal="center"/>
      <protection locked="0"/>
    </xf>
    <xf numFmtId="0" fontId="35" fillId="17" borderId="0" xfId="2" quotePrefix="1" applyFont="1" applyFill="1" applyAlignment="1" applyProtection="1">
      <alignment horizontal="center"/>
      <protection locked="0"/>
    </xf>
    <xf numFmtId="0" fontId="10" fillId="6" borderId="0" xfId="0" applyFont="1" applyFill="1" applyAlignment="1">
      <alignment horizontal="left" vertical="center"/>
    </xf>
    <xf numFmtId="14" fontId="10" fillId="17" borderId="0" xfId="2" applyNumberFormat="1" applyFont="1" applyFill="1" applyAlignment="1" applyProtection="1">
      <alignment horizontal="center" vertical="center"/>
      <protection locked="0"/>
    </xf>
    <xf numFmtId="0" fontId="10" fillId="17" borderId="0" xfId="2" applyFont="1" applyFill="1" applyAlignment="1" applyProtection="1">
      <alignment horizontal="center" vertical="center"/>
      <protection locked="0"/>
    </xf>
    <xf numFmtId="3" fontId="10" fillId="17" borderId="0" xfId="2" applyNumberFormat="1" applyFont="1" applyFill="1" applyAlignment="1" applyProtection="1">
      <alignment horizontal="center" vertical="center"/>
      <protection locked="0"/>
    </xf>
    <xf numFmtId="0" fontId="10" fillId="17" borderId="3" xfId="2" applyFont="1" applyFill="1" applyBorder="1" applyProtection="1">
      <protection locked="0"/>
    </xf>
    <xf numFmtId="0" fontId="10" fillId="17" borderId="3" xfId="2" applyFont="1" applyFill="1" applyBorder="1" applyAlignment="1" applyProtection="1">
      <alignment horizontal="center"/>
      <protection locked="0"/>
    </xf>
    <xf numFmtId="0" fontId="10" fillId="17" borderId="3" xfId="2" applyFont="1" applyFill="1" applyBorder="1" applyAlignment="1" applyProtection="1">
      <alignment horizontal="center" vertical="center"/>
      <protection locked="0"/>
    </xf>
    <xf numFmtId="14" fontId="10" fillId="17" borderId="0" xfId="2" applyNumberFormat="1" applyFont="1" applyFill="1" applyAlignment="1" applyProtection="1">
      <alignment horizontal="center"/>
      <protection locked="0"/>
    </xf>
    <xf numFmtId="0" fontId="10" fillId="6" borderId="0" xfId="0" applyFont="1" applyFill="1" applyAlignment="1">
      <alignment horizontal="center" vertical="center"/>
    </xf>
    <xf numFmtId="3" fontId="10" fillId="17" borderId="0" xfId="2" applyNumberFormat="1" applyFont="1" applyFill="1" applyAlignment="1" applyProtection="1">
      <alignment horizontal="center"/>
      <protection locked="0"/>
    </xf>
    <xf numFmtId="14" fontId="10" fillId="6" borderId="0" xfId="0" applyNumberFormat="1" applyFont="1" applyFill="1" applyAlignment="1">
      <alignment horizontal="center" vertical="center"/>
    </xf>
    <xf numFmtId="0" fontId="26" fillId="6" borderId="0" xfId="0" applyFont="1" applyFill="1" applyAlignment="1">
      <alignment horizontal="right" vertical="center"/>
    </xf>
    <xf numFmtId="0" fontId="28" fillId="6" borderId="0" xfId="0" applyFont="1" applyFill="1" applyAlignment="1">
      <alignment horizontal="left" vertical="center"/>
    </xf>
    <xf numFmtId="0" fontId="37" fillId="6" borderId="0" xfId="0" quotePrefix="1" applyFont="1" applyFill="1" applyAlignment="1">
      <alignment horizontal="left" vertical="center"/>
    </xf>
    <xf numFmtId="0" fontId="38" fillId="6" borderId="0" xfId="0" applyFont="1" applyFill="1" applyAlignment="1">
      <alignment horizontal="left" vertical="center"/>
    </xf>
    <xf numFmtId="0" fontId="28" fillId="6" borderId="0" xfId="0" applyFont="1" applyFill="1" applyAlignment="1">
      <alignment horizontal="left" vertical="center" wrapText="1"/>
    </xf>
    <xf numFmtId="0" fontId="10" fillId="0" borderId="6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2" fillId="5" borderId="0" xfId="5" applyFont="1" applyFill="1" applyAlignment="1">
      <alignment horizontal="left" vertical="top" wrapText="1"/>
    </xf>
    <xf numFmtId="0" fontId="38" fillId="6" borderId="0" xfId="0" quotePrefix="1" applyFont="1" applyFill="1" applyAlignment="1">
      <alignment horizontal="left" vertical="center"/>
    </xf>
    <xf numFmtId="0" fontId="10" fillId="17" borderId="0" xfId="2" applyFont="1" applyFill="1" applyAlignment="1" applyProtection="1">
      <alignment horizontal="left" vertical="center" wrapText="1"/>
      <protection locked="0"/>
    </xf>
  </cellXfs>
  <cellStyles count="9">
    <cellStyle name="Hipervínculo" xfId="1" builtinId="8"/>
    <cellStyle name="Normal" xfId="0" builtinId="0"/>
    <cellStyle name="Normal 2" xfId="2" xr:uid="{00000000-0005-0000-0000-000002000000}"/>
    <cellStyle name="Normal 2 3" xfId="3" xr:uid="{00000000-0005-0000-0000-000003000000}"/>
    <cellStyle name="Normal 3" xfId="4" xr:uid="{00000000-0005-0000-0000-000004000000}"/>
    <cellStyle name="Normal_Estatal" xfId="5" xr:uid="{00000000-0005-0000-0000-000005000000}"/>
    <cellStyle name="Normal_Hoja1" xfId="6" xr:uid="{00000000-0005-0000-0000-000006000000}"/>
    <cellStyle name="Normal_museos 2003" xfId="7" xr:uid="{00000000-0005-0000-0000-000007000000}"/>
    <cellStyle name="Porcentaje 3" xfId="8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s-ES" sz="1000" b="1"/>
              <a:t>Gráfico 1. </a:t>
            </a:r>
            <a:r>
              <a:rPr lang="es-ES" sz="1000"/>
              <a:t>Distribución del número de proyecciones por sede. </a:t>
            </a:r>
            <a:r>
              <a:rPr lang="es-ES" sz="1000" b="1"/>
              <a:t>Año 2023</a:t>
            </a:r>
          </a:p>
        </c:rich>
      </c:tx>
      <c:layout>
        <c:manualLayout>
          <c:xMode val="edge"/>
          <c:yMode val="edge"/>
          <c:x val="9.5783500035468538E-2"/>
          <c:y val="2.919690315092523E-2"/>
        </c:manualLayout>
      </c:layout>
      <c:overlay val="0"/>
      <c:spPr>
        <a:ln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26366359682071544"/>
          <c:y val="0.34616262772978612"/>
          <c:w val="0.47093180490247905"/>
          <c:h val="0.64695971256020179"/>
        </c:manualLayout>
      </c:layout>
      <c:pieChart>
        <c:varyColors val="1"/>
        <c:ser>
          <c:idx val="0"/>
          <c:order val="0"/>
          <c:tx>
            <c:strRef>
              <c:f>'P3'!$B$25</c:f>
              <c:strCache>
                <c:ptCount val="1"/>
                <c:pt idx="0">
                  <c:v>Proyecciones</c:v>
                </c:pt>
              </c:strCache>
            </c:strRef>
          </c:tx>
          <c:dPt>
            <c:idx val="0"/>
            <c:bubble3D val="0"/>
            <c:spPr>
              <a:solidFill>
                <a:srgbClr val="4F6228"/>
              </a:solidFill>
            </c:spPr>
            <c:extLst>
              <c:ext xmlns:c16="http://schemas.microsoft.com/office/drawing/2014/chart" uri="{C3380CC4-5D6E-409C-BE32-E72D297353CC}">
                <c16:uniqueId val="{00000000-4BE7-4D8E-B9D1-987F7A2B10E8}"/>
              </c:ext>
            </c:extLst>
          </c:dPt>
          <c:dPt>
            <c:idx val="1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4BE7-4D8E-B9D1-987F7A2B10E8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4BE7-4D8E-B9D1-987F7A2B10E8}"/>
              </c:ext>
            </c:extLst>
          </c:dPt>
          <c:dPt>
            <c:idx val="3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3-4BE7-4D8E-B9D1-987F7A2B10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BE7-4D8E-B9D1-987F7A2B10E8}"/>
              </c:ext>
            </c:extLst>
          </c:dPt>
          <c:dLbls>
            <c:dLbl>
              <c:idx val="0"/>
              <c:layout>
                <c:manualLayout>
                  <c:x val="-0.21213729909203047"/>
                  <c:y val="-0.15839257956833067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E7-4D8E-B9D1-987F7A2B10E8}"/>
                </c:ext>
              </c:extLst>
            </c:dLbl>
            <c:dLbl>
              <c:idx val="1"/>
              <c:layout>
                <c:manualLayout>
                  <c:x val="0.18565630709588862"/>
                  <c:y val="-6.184950182198099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E7-4D8E-B9D1-987F7A2B10E8}"/>
                </c:ext>
              </c:extLst>
            </c:dLbl>
            <c:dLbl>
              <c:idx val="2"/>
              <c:layout>
                <c:manualLayout>
                  <c:x val="-2.8085658903944426E-2"/>
                  <c:y val="-1.7205616288255231E-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E7-4D8E-B9D1-987F7A2B10E8}"/>
                </c:ext>
              </c:extLst>
            </c:dLbl>
            <c:dLbl>
              <c:idx val="3"/>
              <c:layout>
                <c:manualLayout>
                  <c:x val="0.1450410394813722"/>
                  <c:y val="0.1830976225059246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7-4D8E-B9D1-987F7A2B10E8}"/>
                </c:ext>
              </c:extLst>
            </c:dLbl>
            <c:dLbl>
              <c:idx val="4"/>
              <c:layout>
                <c:manualLayout>
                  <c:x val="0.23471578420188643"/>
                  <c:y val="7.4639553550951795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E7-4D8E-B9D1-987F7A2B10E8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'P3'!$Q$15:$Q$19</c:f>
              <c:strCache>
                <c:ptCount val="5"/>
                <c:pt idx="0">
                  <c:v>Córdoba</c:v>
                </c:pt>
                <c:pt idx="1">
                  <c:v>Granada</c:v>
                </c:pt>
                <c:pt idx="2">
                  <c:v>Sevilla</c:v>
                </c:pt>
                <c:pt idx="3">
                  <c:v>Almería</c:v>
                </c:pt>
                <c:pt idx="4">
                  <c:v>Málaga</c:v>
                </c:pt>
              </c:strCache>
            </c:strRef>
          </c:cat>
          <c:val>
            <c:numRef>
              <c:f>('P3'!$O$15,'P3'!$O$22,'P3'!$O$26,'P3'!$O$30,'P3'!$O$34)</c:f>
              <c:numCache>
                <c:formatCode>#,##0;\-#,##0;\-;</c:formatCode>
                <c:ptCount val="5"/>
                <c:pt idx="0">
                  <c:v>323</c:v>
                </c:pt>
                <c:pt idx="1">
                  <c:v>65</c:v>
                </c:pt>
                <c:pt idx="2">
                  <c:v>35</c:v>
                </c:pt>
                <c:pt idx="3">
                  <c:v>57</c:v>
                </c:pt>
                <c:pt idx="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E7-4D8E-B9D1-987F7A2B1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s-ES" sz="1000" b="1"/>
              <a:t>Gráfico 2. </a:t>
            </a:r>
            <a:r>
              <a:rPr lang="es-ES" sz="1000"/>
              <a:t>Actividades</a:t>
            </a:r>
            <a:r>
              <a:rPr lang="es-ES" sz="1000" baseline="0"/>
              <a:t> </a:t>
            </a:r>
            <a:r>
              <a:rPr lang="es-ES" sz="1000"/>
              <a:t>realizadas en la Filmoteca. </a:t>
            </a:r>
            <a:r>
              <a:rPr lang="es-ES" sz="1000" b="1"/>
              <a:t>Año 2023</a:t>
            </a:r>
          </a:p>
        </c:rich>
      </c:tx>
      <c:overlay val="0"/>
      <c:spPr>
        <a:ln>
          <a:solidFill>
            <a:srgbClr val="369040"/>
          </a:solidFill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#,##0;\-#,##0;\-;" sourceLinked="0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'P3'!$C$43:$N$43</c:f>
              <c:numCache>
                <c:formatCode>#,##0;\-#,##0;\-;</c:formatCode>
                <c:ptCount val="12"/>
                <c:pt idx="0">
                  <c:v>50</c:v>
                </c:pt>
                <c:pt idx="1">
                  <c:v>69</c:v>
                </c:pt>
                <c:pt idx="2">
                  <c:v>75</c:v>
                </c:pt>
                <c:pt idx="3">
                  <c:v>58</c:v>
                </c:pt>
                <c:pt idx="4">
                  <c:v>58</c:v>
                </c:pt>
                <c:pt idx="5">
                  <c:v>44</c:v>
                </c:pt>
                <c:pt idx="6">
                  <c:v>16</c:v>
                </c:pt>
                <c:pt idx="7">
                  <c:v>0</c:v>
                </c:pt>
                <c:pt idx="8">
                  <c:v>30</c:v>
                </c:pt>
                <c:pt idx="9">
                  <c:v>68</c:v>
                </c:pt>
                <c:pt idx="10">
                  <c:v>84</c:v>
                </c:pt>
                <c:pt idx="1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E-4FA8-AF16-E7B7E75CF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780511"/>
        <c:axId val="1"/>
      </c:barChart>
      <c:catAx>
        <c:axId val="411780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/>
        <c:numFmt formatCode="#,##0;\-#,##0;\-;" sourceLinked="1"/>
        <c:majorTickMark val="out"/>
        <c:minorTickMark val="none"/>
        <c:tickLblPos val="nextTo"/>
        <c:crossAx val="41178051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Calibri"/>
        </a:defRPr>
      </a:pPr>
      <a:endParaRPr lang="es-ES"/>
    </a:p>
  </c:txPr>
  <c:printSettings>
    <c:headerFooter/>
    <c:pageMargins b="0.74803149606299213" l="0.70866141732283472" r="0.70866141732283472" t="0.74803149606299213" header="0.31496062992125984" footer="0.31496062992125984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/>
            </a:pPr>
            <a:r>
              <a:rPr lang="es-ES" sz="1050" b="1"/>
              <a:t>Gráfico 3. </a:t>
            </a:r>
            <a:r>
              <a:rPr lang="es-ES" sz="1050"/>
              <a:t>Espectadores Córdoba. </a:t>
            </a:r>
            <a:r>
              <a:rPr lang="es-ES" sz="1050" b="1"/>
              <a:t>Año 2023</a:t>
            </a:r>
          </a:p>
        </c:rich>
      </c:tx>
      <c:layout>
        <c:manualLayout>
          <c:xMode val="edge"/>
          <c:yMode val="edge"/>
          <c:x val="0.31692044318087526"/>
          <c:y val="4.0806561679790028E-2"/>
        </c:manualLayout>
      </c:layout>
      <c:overlay val="0"/>
      <c:spPr>
        <a:noFill/>
        <a:ln w="12700">
          <a:solidFill>
            <a:srgbClr val="369040"/>
          </a:solidFill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0432695913010869E-2"/>
          <c:y val="0.1774018372703412"/>
          <c:w val="0.85230020160523412"/>
          <c:h val="0.7175569553805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'P4'!$B$20</c:f>
              <c:strCache>
                <c:ptCount val="1"/>
                <c:pt idx="0">
                  <c:v>Nº espectadores</c:v>
                </c:pt>
              </c:strCache>
            </c:strRef>
          </c:tx>
          <c:spPr>
            <a:solidFill>
              <a:srgbClr val="FFDC6D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FFDC6D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'P4'!$C$11:$N$11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'P4'!$C$20:$N$20</c:f>
              <c:numCache>
                <c:formatCode>#,##0;\-#,##0;\-;</c:formatCode>
                <c:ptCount val="12"/>
                <c:pt idx="0">
                  <c:v>1534</c:v>
                </c:pt>
                <c:pt idx="1">
                  <c:v>1528</c:v>
                </c:pt>
                <c:pt idx="2">
                  <c:v>2006</c:v>
                </c:pt>
                <c:pt idx="3">
                  <c:v>1220</c:v>
                </c:pt>
                <c:pt idx="4">
                  <c:v>1082</c:v>
                </c:pt>
                <c:pt idx="5">
                  <c:v>1347</c:v>
                </c:pt>
                <c:pt idx="6">
                  <c:v>221</c:v>
                </c:pt>
                <c:pt idx="7">
                  <c:v>0</c:v>
                </c:pt>
                <c:pt idx="8">
                  <c:v>1089</c:v>
                </c:pt>
                <c:pt idx="9">
                  <c:v>1586</c:v>
                </c:pt>
                <c:pt idx="10">
                  <c:v>1337</c:v>
                </c:pt>
                <c:pt idx="11">
                  <c:v>1566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A3-4597-8DEC-27C29BB0E1AD}"/>
            </c:ext>
          </c:extLst>
        </c:ser>
        <c:ser>
          <c:idx val="1"/>
          <c:order val="1"/>
          <c:tx>
            <c:strRef>
              <c:f>'P4'!$B$31</c:f>
              <c:strCache>
                <c:ptCount val="1"/>
                <c:pt idx="0">
                  <c:v>Nº espectadores por sesión</c:v>
                </c:pt>
              </c:strCache>
            </c:strRef>
          </c:tx>
          <c:invertIfNegative val="0"/>
          <c:dLbls>
            <c:numFmt formatCode="#,##0;\-#,##0;\-;" sourceLinked="0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'P4'!$C$11:$N$11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'P4'!$C$31:$N$31</c:f>
              <c:numCache>
                <c:formatCode>#,##0;\-#,##0;\-;</c:formatCode>
                <c:ptCount val="12"/>
                <c:pt idx="0">
                  <c:v>52.896551724137929</c:v>
                </c:pt>
                <c:pt idx="1">
                  <c:v>43.657142857142858</c:v>
                </c:pt>
                <c:pt idx="2">
                  <c:v>51.435897435897438</c:v>
                </c:pt>
                <c:pt idx="3">
                  <c:v>42.068965517241381</c:v>
                </c:pt>
                <c:pt idx="4">
                  <c:v>40.074074074074076</c:v>
                </c:pt>
                <c:pt idx="5">
                  <c:v>46.448275862068968</c:v>
                </c:pt>
                <c:pt idx="6">
                  <c:v>24.555555555555557</c:v>
                </c:pt>
                <c:pt idx="7" formatCode="#,##0;;\-">
                  <c:v>0</c:v>
                </c:pt>
                <c:pt idx="8">
                  <c:v>60.5</c:v>
                </c:pt>
                <c:pt idx="9">
                  <c:v>39.65</c:v>
                </c:pt>
                <c:pt idx="10">
                  <c:v>35.184210526315788</c:v>
                </c:pt>
                <c:pt idx="11">
                  <c:v>52.2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A3-4597-8DEC-27C29BB0E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11783871"/>
        <c:axId val="1"/>
      </c:barChart>
      <c:catAx>
        <c:axId val="4117838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1783871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59291399723121141"/>
          <c:y val="0.14790419947506561"/>
          <c:w val="0.33530467593381108"/>
          <c:h val="0.1270866141732283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>
      <c:oddFooter>&amp;D&amp;"NewsGotT,Normal"&amp;10Servicio de Información y Difusión. &amp;"NewsGotT,Negrita"Tri2 2020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/>
            </a:pPr>
            <a:r>
              <a:rPr lang="es-ES" sz="1050" b="1"/>
              <a:t>Gráfico 4. </a:t>
            </a:r>
            <a:r>
              <a:rPr lang="es-ES" sz="1050"/>
              <a:t>Espectadores Granada. </a:t>
            </a:r>
            <a:r>
              <a:rPr lang="es-ES" sz="1050" b="1"/>
              <a:t>Año 2023</a:t>
            </a:r>
          </a:p>
        </c:rich>
      </c:tx>
      <c:layout>
        <c:manualLayout>
          <c:xMode val="edge"/>
          <c:yMode val="edge"/>
          <c:x val="0.31692050358112017"/>
          <c:y val="4.0806561679790028E-2"/>
        </c:manualLayout>
      </c:layout>
      <c:overlay val="0"/>
      <c:spPr>
        <a:noFill/>
        <a:ln w="12700">
          <a:solidFill>
            <a:srgbClr val="369040"/>
          </a:solidFill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0432695913010869E-2"/>
          <c:y val="0.1774018372703412"/>
          <c:w val="0.85230020160523412"/>
          <c:h val="0.7175569553805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'P5'!$B$20</c:f>
              <c:strCache>
                <c:ptCount val="1"/>
                <c:pt idx="0">
                  <c:v>Nº espectadores</c:v>
                </c:pt>
              </c:strCache>
            </c:strRef>
          </c:tx>
          <c:spPr>
            <a:solidFill>
              <a:srgbClr val="FFDC6D"/>
            </a:solidFill>
            <a:ln w="25400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FFDC6D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'P5'!$C$20:$N$20</c:f>
              <c:numCache>
                <c:formatCode>#,##0;\-#,##0;\-;</c:formatCode>
                <c:ptCount val="12"/>
                <c:pt idx="0">
                  <c:v>467</c:v>
                </c:pt>
                <c:pt idx="1">
                  <c:v>629</c:v>
                </c:pt>
                <c:pt idx="2">
                  <c:v>758</c:v>
                </c:pt>
                <c:pt idx="3">
                  <c:v>368</c:v>
                </c:pt>
                <c:pt idx="4">
                  <c:v>358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383</c:v>
                </c:pt>
                <c:pt idx="9">
                  <c:v>532</c:v>
                </c:pt>
                <c:pt idx="10">
                  <c:v>597</c:v>
                </c:pt>
                <c:pt idx="11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B-456F-B2F9-621A96A9E715}"/>
            </c:ext>
          </c:extLst>
        </c:ser>
        <c:ser>
          <c:idx val="1"/>
          <c:order val="1"/>
          <c:tx>
            <c:strRef>
              <c:f>'P5'!$B$31</c:f>
              <c:strCache>
                <c:ptCount val="1"/>
                <c:pt idx="0">
                  <c:v>Nº espectadores por sesión</c:v>
                </c:pt>
              </c:strCache>
            </c:strRef>
          </c:tx>
          <c:invertIfNegative val="0"/>
          <c:dLbls>
            <c:numFmt formatCode="#,##0;\-#,##0;\-;" sourceLinked="0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'P5'!$C$31:$N$31</c:f>
              <c:numCache>
                <c:formatCode>#,##0;\-#,##0;\-;</c:formatCode>
                <c:ptCount val="12"/>
                <c:pt idx="0">
                  <c:v>77.833333333333329</c:v>
                </c:pt>
                <c:pt idx="1">
                  <c:v>78.625</c:v>
                </c:pt>
                <c:pt idx="2">
                  <c:v>75.8</c:v>
                </c:pt>
                <c:pt idx="3">
                  <c:v>61.333333333333336</c:v>
                </c:pt>
                <c:pt idx="4">
                  <c:v>44.75</c:v>
                </c:pt>
                <c:pt idx="5">
                  <c:v>38.5</c:v>
                </c:pt>
                <c:pt idx="6">
                  <c:v>0</c:v>
                </c:pt>
                <c:pt idx="7">
                  <c:v>0</c:v>
                </c:pt>
                <c:pt idx="8">
                  <c:v>95.75</c:v>
                </c:pt>
                <c:pt idx="9">
                  <c:v>66.5</c:v>
                </c:pt>
                <c:pt idx="10">
                  <c:v>66.333333333333329</c:v>
                </c:pt>
                <c:pt idx="11">
                  <c:v>70.75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B-456F-B2F9-621A96A9E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33692527"/>
        <c:axId val="1"/>
      </c:barChart>
      <c:catAx>
        <c:axId val="433692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3692527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59291391965834772"/>
          <c:y val="0.14790419947506561"/>
          <c:w val="0.33530459540015123"/>
          <c:h val="0.1270866141732283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>
      <c:oddFooter>&amp;D&amp;"NewsGotT,Normal"&amp;10Servicio de Información y Difusión. &amp;"NewsGotT,Negrita"Tri2 2020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/>
            </a:pPr>
            <a:r>
              <a:rPr lang="es-ES" sz="1050" b="1"/>
              <a:t>Gráfico 5. </a:t>
            </a:r>
            <a:r>
              <a:rPr lang="es-ES" sz="1050"/>
              <a:t>Espectadores Sevilla. </a:t>
            </a:r>
            <a:r>
              <a:rPr lang="es-ES" sz="1050" b="1"/>
              <a:t>Año 2023</a:t>
            </a:r>
          </a:p>
        </c:rich>
      </c:tx>
      <c:layout>
        <c:manualLayout>
          <c:xMode val="edge"/>
          <c:yMode val="edge"/>
          <c:x val="0.31692038495188102"/>
          <c:y val="4.0806561679790028E-2"/>
        </c:manualLayout>
      </c:layout>
      <c:overlay val="0"/>
      <c:spPr>
        <a:noFill/>
        <a:ln w="12700">
          <a:solidFill>
            <a:srgbClr val="007933"/>
          </a:solidFill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908796467825353E-2"/>
          <c:y val="0.1774018372703412"/>
          <c:w val="0.85230020160523412"/>
          <c:h val="0.7175569553805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'P6'!$B$20</c:f>
              <c:strCache>
                <c:ptCount val="1"/>
                <c:pt idx="0">
                  <c:v>Nº espectadores</c:v>
                </c:pt>
              </c:strCache>
            </c:strRef>
          </c:tx>
          <c:spPr>
            <a:solidFill>
              <a:srgbClr val="FFDC6D"/>
            </a:solidFill>
            <a:ln w="25400">
              <a:noFill/>
            </a:ln>
          </c:spPr>
          <c:invertIfNegative val="0"/>
          <c:dLbls>
            <c:dLbl>
              <c:idx val="11"/>
              <c:spPr>
                <a:solidFill>
                  <a:srgbClr val="FFFFFF"/>
                </a:solidFill>
                <a:ln>
                  <a:solidFill>
                    <a:srgbClr val="FFDC6D"/>
                  </a:solidFill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56-45AF-8224-05E35EDAA286}"/>
                </c:ext>
              </c:extLst>
            </c:dLbl>
            <c:spPr>
              <a:solidFill>
                <a:srgbClr val="FFFFFF"/>
              </a:solidFill>
              <a:ln>
                <a:solidFill>
                  <a:srgbClr val="FFDC6D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'P6'!$C$20:$N$20</c:f>
              <c:numCache>
                <c:formatCode>#,##0;\-#,##0;\-;</c:formatCode>
                <c:ptCount val="12"/>
                <c:pt idx="0">
                  <c:v>426</c:v>
                </c:pt>
                <c:pt idx="1">
                  <c:v>490</c:v>
                </c:pt>
                <c:pt idx="2">
                  <c:v>583</c:v>
                </c:pt>
                <c:pt idx="3">
                  <c:v>213</c:v>
                </c:pt>
                <c:pt idx="4">
                  <c:v>556</c:v>
                </c:pt>
                <c:pt idx="5">
                  <c:v>367</c:v>
                </c:pt>
                <c:pt idx="6">
                  <c:v>655</c:v>
                </c:pt>
                <c:pt idx="7">
                  <c:v>0</c:v>
                </c:pt>
                <c:pt idx="8">
                  <c:v>0</c:v>
                </c:pt>
                <c:pt idx="9">
                  <c:v>735</c:v>
                </c:pt>
                <c:pt idx="10">
                  <c:v>350</c:v>
                </c:pt>
                <c:pt idx="11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56-45AF-8224-05E35EDAA286}"/>
            </c:ext>
          </c:extLst>
        </c:ser>
        <c:ser>
          <c:idx val="1"/>
          <c:order val="1"/>
          <c:tx>
            <c:strRef>
              <c:f>'P6'!$B$31</c:f>
              <c:strCache>
                <c:ptCount val="1"/>
                <c:pt idx="0">
                  <c:v>Nº espectadores por sesión</c:v>
                </c:pt>
              </c:strCache>
            </c:strRef>
          </c:tx>
          <c:invertIfNegative val="0"/>
          <c:dLbls>
            <c:numFmt formatCode="#,##0;\-#,##0;\-;" sourceLinked="0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'P6'!$C$31:$N$31</c:f>
              <c:numCache>
                <c:formatCode>#,##0;\-#,##0;\-;</c:formatCode>
                <c:ptCount val="12"/>
                <c:pt idx="0">
                  <c:v>142</c:v>
                </c:pt>
                <c:pt idx="1">
                  <c:v>163.33333333333334</c:v>
                </c:pt>
                <c:pt idx="2">
                  <c:v>145.75</c:v>
                </c:pt>
                <c:pt idx="3">
                  <c:v>106.5</c:v>
                </c:pt>
                <c:pt idx="4">
                  <c:v>139</c:v>
                </c:pt>
                <c:pt idx="5">
                  <c:v>122.33333333333333</c:v>
                </c:pt>
                <c:pt idx="6">
                  <c:v>163.75</c:v>
                </c:pt>
                <c:pt idx="7" formatCode="#,##0;;\-">
                  <c:v>0</c:v>
                </c:pt>
                <c:pt idx="8" formatCode="#,##0;;\-">
                  <c:v>0</c:v>
                </c:pt>
                <c:pt idx="9">
                  <c:v>147</c:v>
                </c:pt>
                <c:pt idx="10">
                  <c:v>87.5</c:v>
                </c:pt>
                <c:pt idx="11">
                  <c:v>94.333333333333329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56-45AF-8224-05E35EDAA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33695887"/>
        <c:axId val="1"/>
      </c:barChart>
      <c:catAx>
        <c:axId val="43369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3695887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1131742860500645E-2"/>
          <c:y val="0.10123753280839895"/>
          <c:w val="0.32749272012640207"/>
          <c:h val="0.1270866141732283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>
      <c:oddFooter>&amp;D&amp;"NewsGotT,Normal"&amp;10Servicio de Información y Difusión. &amp;"NewsGotT,Negrita"Tri2 2021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/>
            </a:pPr>
            <a:r>
              <a:rPr lang="es-ES" sz="1050" b="1"/>
              <a:t>Gráfico 6. </a:t>
            </a:r>
            <a:r>
              <a:rPr lang="es-ES" sz="1050"/>
              <a:t>Espectadores Almería. </a:t>
            </a:r>
            <a:r>
              <a:rPr lang="es-ES" sz="1050" b="1"/>
              <a:t>Año 2023</a:t>
            </a:r>
          </a:p>
        </c:rich>
      </c:tx>
      <c:layout>
        <c:manualLayout>
          <c:xMode val="edge"/>
          <c:yMode val="edge"/>
          <c:x val="0.31692038495188102"/>
          <c:y val="4.0806561679790028E-2"/>
        </c:manualLayout>
      </c:layout>
      <c:overlay val="0"/>
      <c:spPr>
        <a:noFill/>
        <a:ln w="12700">
          <a:solidFill>
            <a:srgbClr val="369040"/>
          </a:solidFill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908796467825353E-2"/>
          <c:y val="0.1774018372703412"/>
          <c:w val="0.85230020160523412"/>
          <c:h val="0.7175569553805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'P7'!$B$20</c:f>
              <c:strCache>
                <c:ptCount val="1"/>
                <c:pt idx="0">
                  <c:v>Nº espectadores</c:v>
                </c:pt>
              </c:strCache>
            </c:strRef>
          </c:tx>
          <c:spPr>
            <a:solidFill>
              <a:srgbClr val="FFDC6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6.6334991708126038E-3"/>
                  <c:y val="-6.111040515849597E-17"/>
                </c:manualLayout>
              </c:layout>
              <c:spPr>
                <a:solidFill>
                  <a:srgbClr val="FFFFFF"/>
                </a:solidFill>
                <a:ln>
                  <a:solidFill>
                    <a:srgbClr val="FFDC6D"/>
                  </a:solidFill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AD-48B0-935E-3D660D79EFF4}"/>
                </c:ext>
              </c:extLst>
            </c:dLbl>
            <c:dLbl>
              <c:idx val="5"/>
              <c:spPr>
                <a:solidFill>
                  <a:srgbClr val="FFFFFF"/>
                </a:solidFill>
                <a:ln>
                  <a:solidFill>
                    <a:srgbClr val="FFDC6D"/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AD-48B0-935E-3D660D79EFF4}"/>
                </c:ext>
              </c:extLst>
            </c:dLbl>
            <c:spPr>
              <a:solidFill>
                <a:srgbClr val="FFFFFF"/>
              </a:solidFill>
              <a:ln>
                <a:solidFill>
                  <a:srgbClr val="FFDC6D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'P7'!$C$11:$N$11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'P7'!$C$20:$N$20</c:f>
              <c:numCache>
                <c:formatCode>#,##0;\-#,##0;\-;</c:formatCode>
                <c:ptCount val="12"/>
                <c:pt idx="0">
                  <c:v>392</c:v>
                </c:pt>
                <c:pt idx="1">
                  <c:v>682</c:v>
                </c:pt>
                <c:pt idx="2">
                  <c:v>404</c:v>
                </c:pt>
                <c:pt idx="3">
                  <c:v>306</c:v>
                </c:pt>
                <c:pt idx="4">
                  <c:v>308</c:v>
                </c:pt>
                <c:pt idx="5">
                  <c:v>57</c:v>
                </c:pt>
                <c:pt idx="6">
                  <c:v>0</c:v>
                </c:pt>
                <c:pt idx="7">
                  <c:v>0</c:v>
                </c:pt>
                <c:pt idx="8">
                  <c:v>187</c:v>
                </c:pt>
                <c:pt idx="9">
                  <c:v>384</c:v>
                </c:pt>
                <c:pt idx="10">
                  <c:v>373</c:v>
                </c:pt>
                <c:pt idx="11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AD-48B0-935E-3D660D79EFF4}"/>
            </c:ext>
          </c:extLst>
        </c:ser>
        <c:ser>
          <c:idx val="1"/>
          <c:order val="1"/>
          <c:tx>
            <c:strRef>
              <c:f>'P7'!$B$31</c:f>
              <c:strCache>
                <c:ptCount val="1"/>
                <c:pt idx="0">
                  <c:v>Nº espectadores por sesión</c:v>
                </c:pt>
              </c:strCache>
            </c:strRef>
          </c:tx>
          <c:invertIfNegative val="0"/>
          <c:dLbls>
            <c:dLbl>
              <c:idx val="5"/>
              <c:layout>
                <c:manualLayout>
                  <c:x val="6.6334991708126038E-3"/>
                  <c:y val="0"/>
                </c:manualLayout>
              </c:layout>
              <c:numFmt formatCode="#,##0;\-#,##0;\-;" sourceLinked="0"/>
              <c:spPr>
                <a:solidFill>
                  <a:schemeClr val="bg1"/>
                </a:solidFill>
                <a:ln>
                  <a:solidFill>
                    <a:srgbClr val="FC5937"/>
                  </a:solidFill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D-48B0-935E-3D660D79EFF4}"/>
                </c:ext>
              </c:extLst>
            </c:dLbl>
            <c:numFmt formatCode="#,##0;\-#,##0;\-;" sourceLinked="0"/>
            <c:spPr>
              <a:solidFill>
                <a:schemeClr val="bg1"/>
              </a:solidFill>
              <a:ln>
                <a:solidFill>
                  <a:srgbClr val="FC5937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'P7'!$C$11:$N$11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'P7'!$C$31:$N$31</c:f>
              <c:numCache>
                <c:formatCode>#,##0;;\-</c:formatCode>
                <c:ptCount val="12"/>
                <c:pt idx="0">
                  <c:v>65.333333333333329</c:v>
                </c:pt>
                <c:pt idx="1">
                  <c:v>68.2</c:v>
                </c:pt>
                <c:pt idx="2">
                  <c:v>50.5</c:v>
                </c:pt>
                <c:pt idx="3">
                  <c:v>43.714285714285715</c:v>
                </c:pt>
                <c:pt idx="4">
                  <c:v>34.222222222222221</c:v>
                </c:pt>
                <c:pt idx="5">
                  <c:v>28.5</c:v>
                </c:pt>
                <c:pt idx="6">
                  <c:v>0</c:v>
                </c:pt>
                <c:pt idx="7">
                  <c:v>0</c:v>
                </c:pt>
                <c:pt idx="8">
                  <c:v>93.5</c:v>
                </c:pt>
                <c:pt idx="9">
                  <c:v>76.8</c:v>
                </c:pt>
                <c:pt idx="10">
                  <c:v>74.599999999999994</c:v>
                </c:pt>
                <c:pt idx="11">
                  <c:v>35.666666666666664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AD-48B0-935E-3D660D79E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19557663"/>
        <c:axId val="1"/>
      </c:barChart>
      <c:catAx>
        <c:axId val="519557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1955766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58793277705958402"/>
          <c:y val="0.17123753280839896"/>
          <c:w val="0.30764480310607933"/>
          <c:h val="0.1270866141732283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/>
            </a:pPr>
            <a:r>
              <a:rPr lang="es-ES" sz="1050" b="1"/>
              <a:t>Gráfico 7. </a:t>
            </a:r>
            <a:r>
              <a:rPr lang="es-ES" sz="1050"/>
              <a:t>Espectadores Málaga. </a:t>
            </a:r>
            <a:r>
              <a:rPr lang="es-ES" sz="1050" b="1"/>
              <a:t>Año 2023</a:t>
            </a:r>
          </a:p>
        </c:rich>
      </c:tx>
      <c:layout>
        <c:manualLayout>
          <c:xMode val="edge"/>
          <c:yMode val="edge"/>
          <c:x val="0.31692038495188102"/>
          <c:y val="4.0806425082423277E-2"/>
        </c:manualLayout>
      </c:layout>
      <c:overlay val="0"/>
      <c:spPr>
        <a:noFill/>
        <a:ln w="12700">
          <a:solidFill>
            <a:srgbClr val="369040"/>
          </a:solidFill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908796467825353E-2"/>
          <c:y val="0.1774018372703412"/>
          <c:w val="0.85230020160523412"/>
          <c:h val="0.7175569553805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'P8'!$B$20</c:f>
              <c:strCache>
                <c:ptCount val="1"/>
                <c:pt idx="0">
                  <c:v>Nº espectadores</c:v>
                </c:pt>
              </c:strCache>
            </c:strRef>
          </c:tx>
          <c:spPr>
            <a:solidFill>
              <a:srgbClr val="FFDC6D"/>
            </a:solidFill>
            <a:ln w="25400">
              <a:noFill/>
            </a:ln>
          </c:spPr>
          <c:invertIfNegative val="0"/>
          <c:dLbls>
            <c:dLbl>
              <c:idx val="5"/>
              <c:spPr>
                <a:solidFill>
                  <a:srgbClr val="FFFFFF"/>
                </a:solidFill>
                <a:ln>
                  <a:solidFill>
                    <a:srgbClr val="FFDC6D"/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CEA-4B39-83B3-3D021B4351C6}"/>
                </c:ext>
              </c:extLst>
            </c:dLbl>
            <c:spPr>
              <a:solidFill>
                <a:srgbClr val="FFFFFF"/>
              </a:solidFill>
              <a:ln>
                <a:solidFill>
                  <a:srgbClr val="FFDC6D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'P8'!$C$11:$N$11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'P8'!$C$20:$N$20</c:f>
              <c:numCache>
                <c:formatCode>#,##0;\-#,##0;\-;</c:formatCode>
                <c:ptCount val="12"/>
                <c:pt idx="0">
                  <c:v>46</c:v>
                </c:pt>
                <c:pt idx="1">
                  <c:v>66</c:v>
                </c:pt>
                <c:pt idx="2">
                  <c:v>87</c:v>
                </c:pt>
                <c:pt idx="3">
                  <c:v>115</c:v>
                </c:pt>
                <c:pt idx="4">
                  <c:v>115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EA-4B39-83B3-3D021B4351C6}"/>
            </c:ext>
          </c:extLst>
        </c:ser>
        <c:ser>
          <c:idx val="1"/>
          <c:order val="1"/>
          <c:tx>
            <c:strRef>
              <c:f>'P8'!$B$31</c:f>
              <c:strCache>
                <c:ptCount val="1"/>
                <c:pt idx="0">
                  <c:v>Nº espectadores por sesión</c:v>
                </c:pt>
              </c:strCache>
            </c:strRef>
          </c:tx>
          <c:invertIfNegative val="0"/>
          <c:dLbls>
            <c:dLbl>
              <c:idx val="8"/>
              <c:layout>
                <c:manualLayout>
                  <c:x val="6.6334991708125223E-3"/>
                  <c:y val="-6.111040515849597E-17"/>
                </c:manualLayout>
              </c:layout>
              <c:numFmt formatCode="#,##0;\-#,##0;\-;" sourceLinked="0"/>
              <c:spPr>
                <a:solidFill>
                  <a:srgbClr val="FFFFFF"/>
                </a:solidFill>
                <a:ln>
                  <a:solidFill>
                    <a:schemeClr val="accent2"/>
                  </a:solidFill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EA-4B39-83B3-3D021B4351C6}"/>
                </c:ext>
              </c:extLst>
            </c:dLbl>
            <c:numFmt formatCode="#,##0;\-#,##0;\-;" sourceLinked="0"/>
            <c:spPr>
              <a:solidFill>
                <a:srgbClr val="FFFFFF"/>
              </a:solidFill>
              <a:ln>
                <a:solidFill>
                  <a:schemeClr val="accent2"/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'P8'!$C$11:$N$11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'P8'!$C$31:$N$31</c:f>
              <c:numCache>
                <c:formatCode>#,##0;;\-</c:formatCode>
                <c:ptCount val="12"/>
                <c:pt idx="0">
                  <c:v>23</c:v>
                </c:pt>
                <c:pt idx="1">
                  <c:v>22</c:v>
                </c:pt>
                <c:pt idx="2">
                  <c:v>29</c:v>
                </c:pt>
                <c:pt idx="3">
                  <c:v>38.333333333333336</c:v>
                </c:pt>
                <c:pt idx="4">
                  <c:v>38.333333333333336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EA-4B39-83B3-3D021B435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37582159"/>
        <c:axId val="1"/>
      </c:barChart>
      <c:catAx>
        <c:axId val="4375821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7582159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56773072520163836"/>
          <c:y val="0.15790426741616426"/>
          <c:w val="0.32749272012640207"/>
          <c:h val="0.1270864711393364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/>
            </a:pPr>
            <a:r>
              <a:rPr lang="es-ES" sz="1050" b="1"/>
              <a:t>Gráfico 8. </a:t>
            </a:r>
            <a:r>
              <a:rPr lang="es-ES" sz="1050"/>
              <a:t>Página web. Distribución mensual. </a:t>
            </a:r>
            <a:r>
              <a:rPr lang="es-ES" sz="1050" b="1"/>
              <a:t>Año</a:t>
            </a:r>
            <a:r>
              <a:rPr lang="es-ES" sz="1050" b="1" baseline="0"/>
              <a:t> </a:t>
            </a:r>
            <a:r>
              <a:rPr lang="es-ES" sz="1050" b="1"/>
              <a:t>2023</a:t>
            </a:r>
          </a:p>
        </c:rich>
      </c:tx>
      <c:layout>
        <c:manualLayout>
          <c:xMode val="edge"/>
          <c:yMode val="edge"/>
          <c:x val="0.26481056280178716"/>
          <c:y val="1.1731719018993595E-2"/>
        </c:manualLayout>
      </c:layout>
      <c:overlay val="0"/>
      <c:spPr>
        <a:ln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1610874188171734"/>
          <c:y val="0.12529859693464243"/>
          <c:w val="0.8624800659041707"/>
          <c:h val="0.67647419072615922"/>
        </c:manualLayout>
      </c:layout>
      <c:lineChart>
        <c:grouping val="standard"/>
        <c:varyColors val="0"/>
        <c:ser>
          <c:idx val="2"/>
          <c:order val="0"/>
          <c:tx>
            <c:strRef>
              <c:f>'P9'!$B$11</c:f>
              <c:strCache>
                <c:ptCount val="1"/>
                <c:pt idx="0">
                  <c:v>Usuarios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'P9'!$C$10:$N$10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'P9'!$C$11:$N$11</c:f>
              <c:numCache>
                <c:formatCode>#,##0;\-#,##0;\-;\·\·</c:formatCode>
                <c:ptCount val="12"/>
                <c:pt idx="0">
                  <c:v>8183</c:v>
                </c:pt>
                <c:pt idx="1">
                  <c:v>8668</c:v>
                </c:pt>
                <c:pt idx="2">
                  <c:v>9173</c:v>
                </c:pt>
                <c:pt idx="3">
                  <c:v>6455</c:v>
                </c:pt>
                <c:pt idx="4">
                  <c:v>7076</c:v>
                </c:pt>
                <c:pt idx="5">
                  <c:v>5952</c:v>
                </c:pt>
                <c:pt idx="6">
                  <c:v>4081</c:v>
                </c:pt>
                <c:pt idx="7">
                  <c:v>3389</c:v>
                </c:pt>
                <c:pt idx="8">
                  <c:v>7486</c:v>
                </c:pt>
                <c:pt idx="9">
                  <c:v>8969</c:v>
                </c:pt>
                <c:pt idx="10">
                  <c:v>5675</c:v>
                </c:pt>
                <c:pt idx="11">
                  <c:v>9027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F5-42B6-BD7A-A20D17198EAE}"/>
            </c:ext>
          </c:extLst>
        </c:ser>
        <c:ser>
          <c:idx val="0"/>
          <c:order val="1"/>
          <c:tx>
            <c:strRef>
              <c:f>'P9'!$B$12</c:f>
              <c:strCache>
                <c:ptCount val="1"/>
                <c:pt idx="0">
                  <c:v>Sesiones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square"/>
            <c:size val="4"/>
          </c:marker>
          <c:cat>
            <c:strRef>
              <c:f>'P9'!$C$10:$N$10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'P9'!$C$12:$N$12</c:f>
              <c:numCache>
                <c:formatCode>#,##0;\-#,##0;\-;\·\·</c:formatCode>
                <c:ptCount val="12"/>
                <c:pt idx="0">
                  <c:v>13231</c:v>
                </c:pt>
                <c:pt idx="1">
                  <c:v>14798</c:v>
                </c:pt>
                <c:pt idx="2">
                  <c:v>15765</c:v>
                </c:pt>
                <c:pt idx="3">
                  <c:v>10326</c:v>
                </c:pt>
                <c:pt idx="4">
                  <c:v>12112</c:v>
                </c:pt>
                <c:pt idx="5">
                  <c:v>10124</c:v>
                </c:pt>
                <c:pt idx="6">
                  <c:v>6534</c:v>
                </c:pt>
                <c:pt idx="7">
                  <c:v>5098</c:v>
                </c:pt>
                <c:pt idx="8">
                  <c:v>12242</c:v>
                </c:pt>
                <c:pt idx="9">
                  <c:v>15614</c:v>
                </c:pt>
                <c:pt idx="10">
                  <c:v>8652</c:v>
                </c:pt>
                <c:pt idx="11">
                  <c:v>15305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F5-42B6-BD7A-A20D17198EAE}"/>
            </c:ext>
          </c:extLst>
        </c:ser>
        <c:ser>
          <c:idx val="3"/>
          <c:order val="2"/>
          <c:tx>
            <c:strRef>
              <c:f>'P9'!$B$13</c:f>
              <c:strCache>
                <c:ptCount val="1"/>
                <c:pt idx="0">
                  <c:v>Páginas vistas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'P9'!$C$10:$N$10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'P9'!$C$13:$N$13</c:f>
              <c:numCache>
                <c:formatCode>#,##0;\-#,##0;\-;\·\·</c:formatCode>
                <c:ptCount val="12"/>
                <c:pt idx="0">
                  <c:v>400161</c:v>
                </c:pt>
                <c:pt idx="1">
                  <c:v>474083</c:v>
                </c:pt>
                <c:pt idx="2">
                  <c:v>473291</c:v>
                </c:pt>
                <c:pt idx="3">
                  <c:v>297997</c:v>
                </c:pt>
                <c:pt idx="4">
                  <c:v>349731</c:v>
                </c:pt>
                <c:pt idx="5">
                  <c:v>288442</c:v>
                </c:pt>
                <c:pt idx="6">
                  <c:v>134717</c:v>
                </c:pt>
                <c:pt idx="7">
                  <c:v>102550</c:v>
                </c:pt>
                <c:pt idx="8">
                  <c:v>334118</c:v>
                </c:pt>
                <c:pt idx="9">
                  <c:v>505707</c:v>
                </c:pt>
                <c:pt idx="10">
                  <c:v>261494</c:v>
                </c:pt>
                <c:pt idx="11">
                  <c:v>442391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F5-42B6-BD7A-A20D17198EAE}"/>
            </c:ext>
          </c:extLst>
        </c:ser>
        <c:ser>
          <c:idx val="1"/>
          <c:order val="3"/>
          <c:tx>
            <c:strRef>
              <c:f>'P9'!$B$14</c:f>
              <c:strCache>
                <c:ptCount val="1"/>
                <c:pt idx="0">
                  <c:v>Consultas BBDD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square"/>
            <c:size val="4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'P9'!$C$10:$N$10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'P9'!$C$14:$N$14</c:f>
              <c:numCache>
                <c:formatCode>#,##0;\-#,##0;\-;\·\·</c:formatCode>
                <c:ptCount val="12"/>
                <c:pt idx="0">
                  <c:v>573272</c:v>
                </c:pt>
                <c:pt idx="1">
                  <c:v>649360</c:v>
                </c:pt>
                <c:pt idx="2">
                  <c:v>648731</c:v>
                </c:pt>
                <c:pt idx="3">
                  <c:v>421236</c:v>
                </c:pt>
                <c:pt idx="4">
                  <c:v>496556</c:v>
                </c:pt>
                <c:pt idx="5">
                  <c:v>410708</c:v>
                </c:pt>
                <c:pt idx="6">
                  <c:v>204159</c:v>
                </c:pt>
                <c:pt idx="7">
                  <c:v>155004</c:v>
                </c:pt>
                <c:pt idx="8">
                  <c:v>489972</c:v>
                </c:pt>
                <c:pt idx="9">
                  <c:v>699871</c:v>
                </c:pt>
                <c:pt idx="10">
                  <c:v>363674</c:v>
                </c:pt>
                <c:pt idx="11">
                  <c:v>612085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F5-42B6-BD7A-A20D17198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24335"/>
        <c:axId val="1"/>
      </c:lineChart>
      <c:catAx>
        <c:axId val="4302243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;\-#,##0;\-;\·\·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430224335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/>
            </a:pPr>
            <a:r>
              <a:rPr lang="es-ES" sz="1050" b="1"/>
              <a:t>Gráfico 9. </a:t>
            </a:r>
            <a:r>
              <a:rPr lang="es-ES" sz="1050"/>
              <a:t>Número medio de páginas vistas por usuario. Distribución mensual. </a:t>
            </a:r>
          </a:p>
          <a:p>
            <a:pPr algn="l">
              <a:defRPr sz="1050"/>
            </a:pPr>
            <a:r>
              <a:rPr lang="es-ES" sz="1050" b="1"/>
              <a:t>Año 2023</a:t>
            </a:r>
          </a:p>
        </c:rich>
      </c:tx>
      <c:layout>
        <c:manualLayout>
          <c:xMode val="edge"/>
          <c:yMode val="edge"/>
          <c:x val="9.7777594314472152E-2"/>
          <c:y val="2.4960876755609311E-2"/>
        </c:manualLayout>
      </c:layout>
      <c:overlay val="0"/>
      <c:spPr>
        <a:ln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4.6522056897003464E-2"/>
          <c:y val="0.22440961337513063"/>
          <c:w val="0.93219098050572047"/>
          <c:h val="0.670881280905717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870A4"/>
            </a:solidFill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B870A4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'P9'!$C$10:$N$10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'P9'!$C$15:$N$15</c:f>
              <c:numCache>
                <c:formatCode>#,##0_ ;\-#,##0\ </c:formatCode>
                <c:ptCount val="12"/>
                <c:pt idx="0">
                  <c:v>48.901503116216546</c:v>
                </c:pt>
                <c:pt idx="1">
                  <c:v>54.693470235348407</c:v>
                </c:pt>
                <c:pt idx="2">
                  <c:v>51.596097241905589</c:v>
                </c:pt>
                <c:pt idx="3">
                  <c:v>46.165298218435325</c:v>
                </c:pt>
                <c:pt idx="4">
                  <c:v>49.42495760316563</c:v>
                </c:pt>
                <c:pt idx="5">
                  <c:v>48.46135752688172</c:v>
                </c:pt>
                <c:pt idx="6">
                  <c:v>33.01078167115903</c:v>
                </c:pt>
                <c:pt idx="7">
                  <c:v>30.259663617586309</c:v>
                </c:pt>
                <c:pt idx="8">
                  <c:v>44.632380443494526</c:v>
                </c:pt>
                <c:pt idx="9">
                  <c:v>56.383877801315641</c:v>
                </c:pt>
                <c:pt idx="10">
                  <c:v>46.078237885462556</c:v>
                </c:pt>
                <c:pt idx="11">
                  <c:v>49.007532956685502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4-4C85-99B8-585637C60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7995727"/>
        <c:axId val="1"/>
      </c:barChart>
      <c:catAx>
        <c:axId val="5379957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1"/>
        <c:axPos val="l"/>
        <c:majorGridlines/>
        <c:numFmt formatCode="#,##0_ ;\-#,##0\ " sourceLinked="1"/>
        <c:majorTickMark val="out"/>
        <c:minorTickMark val="none"/>
        <c:tickLblPos val="nextTo"/>
        <c:crossAx val="537995727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123824</xdr:rowOff>
    </xdr:from>
    <xdr:to>
      <xdr:col>10</xdr:col>
      <xdr:colOff>57150</xdr:colOff>
      <xdr:row>37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DE6A0253-BB44-74E1-AB29-359BE7FEA1FC}"/>
            </a:ext>
          </a:extLst>
        </xdr:cNvPr>
        <xdr:cNvSpPr txBox="1"/>
      </xdr:nvSpPr>
      <xdr:spPr>
        <a:xfrm>
          <a:off x="1095375" y="3743324"/>
          <a:ext cx="4572000" cy="3400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800" b="1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Estadística de la Red de Centros de Documentación y Bibliotecas Especializadas de Andalucía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baseline="0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Filmoteca de Andalucía</a:t>
          </a: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Año 2023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7 de febrero de 2024</a:t>
          </a:r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1276701" name="1 Grupo">
          <a:extLst>
            <a:ext uri="{FF2B5EF4-FFF2-40B4-BE49-F238E27FC236}">
              <a16:creationId xmlns:a16="http://schemas.microsoft.com/office/drawing/2014/main" id="{687C1CE4-704B-1264-DCFE-25774386BB8C}"/>
            </a:ext>
          </a:extLst>
        </xdr:cNvPr>
        <xdr:cNvGrpSpPr>
          <a:grpSpLocks/>
        </xdr:cNvGrpSpPr>
      </xdr:nvGrpSpPr>
      <xdr:grpSpPr bwMode="auto">
        <a:xfrm>
          <a:off x="676275" y="390525"/>
          <a:ext cx="5886450" cy="790575"/>
          <a:chOff x="0" y="0"/>
          <a:chExt cx="5989320" cy="791845"/>
        </a:xfrm>
      </xdr:grpSpPr>
      <xdr:pic>
        <xdr:nvPicPr>
          <xdr:cNvPr id="1276703" name="Placeholder">
            <a:extLst>
              <a:ext uri="{FF2B5EF4-FFF2-40B4-BE49-F238E27FC236}">
                <a16:creationId xmlns:a16="http://schemas.microsoft.com/office/drawing/2014/main" id="{EB3F5E03-89FC-F10C-4F1A-18ABC3854D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6714F44D-1549-F629-8989-03FA1ED2CF59}"/>
              </a:ext>
            </a:extLst>
          </xdr:cNvPr>
          <xdr:cNvSpPr txBox="1">
            <a:spLocks/>
          </xdr:cNvSpPr>
        </xdr:nvSpPr>
        <xdr:spPr>
          <a:xfrm>
            <a:off x="3643988" y="0"/>
            <a:ext cx="2345332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Turismo,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1276702" name="1 Imagen">
          <a:extLst>
            <a:ext uri="{FF2B5EF4-FFF2-40B4-BE49-F238E27FC236}">
              <a16:creationId xmlns:a16="http://schemas.microsoft.com/office/drawing/2014/main" id="{AA883505-D663-8716-06AD-B8DFCF02E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219075</xdr:rowOff>
    </xdr:from>
    <xdr:to>
      <xdr:col>2</xdr:col>
      <xdr:colOff>476250</xdr:colOff>
      <xdr:row>4</xdr:row>
      <xdr:rowOff>47625</xdr:rowOff>
    </xdr:to>
    <xdr:pic>
      <xdr:nvPicPr>
        <xdr:cNvPr id="2268206" name="4 Imagen">
          <a:extLst>
            <a:ext uri="{FF2B5EF4-FFF2-40B4-BE49-F238E27FC236}">
              <a16:creationId xmlns:a16="http://schemas.microsoft.com/office/drawing/2014/main" id="{50091C33-3ECE-C8D1-9C20-74E47C71D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190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9525</xdr:rowOff>
    </xdr:from>
    <xdr:to>
      <xdr:col>3</xdr:col>
      <xdr:colOff>190500</xdr:colOff>
      <xdr:row>4</xdr:row>
      <xdr:rowOff>76200</xdr:rowOff>
    </xdr:to>
    <xdr:pic>
      <xdr:nvPicPr>
        <xdr:cNvPr id="1284255" name="6 Imagen">
          <a:extLst>
            <a:ext uri="{FF2B5EF4-FFF2-40B4-BE49-F238E27FC236}">
              <a16:creationId xmlns:a16="http://schemas.microsoft.com/office/drawing/2014/main" id="{BCA03437-B1A5-13AE-BE71-326604518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47650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46</xdr:row>
      <xdr:rowOff>28575</xdr:rowOff>
    </xdr:from>
    <xdr:to>
      <xdr:col>5</xdr:col>
      <xdr:colOff>171450</xdr:colOff>
      <xdr:row>56</xdr:row>
      <xdr:rowOff>114300</xdr:rowOff>
    </xdr:to>
    <xdr:graphicFrame macro="">
      <xdr:nvGraphicFramePr>
        <xdr:cNvPr id="2576418" name="12 Gráfico">
          <a:extLst>
            <a:ext uri="{FF2B5EF4-FFF2-40B4-BE49-F238E27FC236}">
              <a16:creationId xmlns:a16="http://schemas.microsoft.com/office/drawing/2014/main" id="{19762778-55B2-C07F-76BF-A35DC350A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46</xdr:row>
      <xdr:rowOff>19050</xdr:rowOff>
    </xdr:from>
    <xdr:to>
      <xdr:col>14</xdr:col>
      <xdr:colOff>400050</xdr:colOff>
      <xdr:row>56</xdr:row>
      <xdr:rowOff>152400</xdr:rowOff>
    </xdr:to>
    <xdr:graphicFrame macro="">
      <xdr:nvGraphicFramePr>
        <xdr:cNvPr id="2576419" name="1 Gráfico">
          <a:extLst>
            <a:ext uri="{FF2B5EF4-FFF2-40B4-BE49-F238E27FC236}">
              <a16:creationId xmlns:a16="http://schemas.microsoft.com/office/drawing/2014/main" id="{314CC5C6-C9BF-E34A-0C54-507FF1E20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1</xdr:col>
      <xdr:colOff>1009650</xdr:colOff>
      <xdr:row>4</xdr:row>
      <xdr:rowOff>152400</xdr:rowOff>
    </xdr:to>
    <xdr:pic>
      <xdr:nvPicPr>
        <xdr:cNvPr id="2576420" name="5 Imagen">
          <a:extLst>
            <a:ext uri="{FF2B5EF4-FFF2-40B4-BE49-F238E27FC236}">
              <a16:creationId xmlns:a16="http://schemas.microsoft.com/office/drawing/2014/main" id="{0933D8C8-97B0-2617-549E-C091069A7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790575</xdr:colOff>
      <xdr:row>39</xdr:row>
      <xdr:rowOff>0</xdr:rowOff>
    </xdr:from>
    <xdr:to>
      <xdr:col>14</xdr:col>
      <xdr:colOff>457200</xdr:colOff>
      <xdr:row>60</xdr:row>
      <xdr:rowOff>9525</xdr:rowOff>
    </xdr:to>
    <xdr:graphicFrame macro="">
      <xdr:nvGraphicFramePr>
        <xdr:cNvPr id="2248799" name="Gráfico 1031">
          <a:extLst>
            <a:ext uri="{FF2B5EF4-FFF2-40B4-BE49-F238E27FC236}">
              <a16:creationId xmlns:a16="http://schemas.microsoft.com/office/drawing/2014/main" id="{65B60B61-9CDE-7FAE-56A3-7A0FB22A9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1</xdr:col>
      <xdr:colOff>1009650</xdr:colOff>
      <xdr:row>4</xdr:row>
      <xdr:rowOff>57150</xdr:rowOff>
    </xdr:to>
    <xdr:pic>
      <xdr:nvPicPr>
        <xdr:cNvPr id="2248800" name="4 Imagen">
          <a:extLst>
            <a:ext uri="{FF2B5EF4-FFF2-40B4-BE49-F238E27FC236}">
              <a16:creationId xmlns:a16="http://schemas.microsoft.com/office/drawing/2014/main" id="{789FD020-F7A5-4A60-7911-F10E1E00B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790575</xdr:colOff>
      <xdr:row>39</xdr:row>
      <xdr:rowOff>0</xdr:rowOff>
    </xdr:from>
    <xdr:to>
      <xdr:col>14</xdr:col>
      <xdr:colOff>457200</xdr:colOff>
      <xdr:row>60</xdr:row>
      <xdr:rowOff>9525</xdr:rowOff>
    </xdr:to>
    <xdr:graphicFrame macro="">
      <xdr:nvGraphicFramePr>
        <xdr:cNvPr id="380609" name="Gráfico 1031">
          <a:extLst>
            <a:ext uri="{FF2B5EF4-FFF2-40B4-BE49-F238E27FC236}">
              <a16:creationId xmlns:a16="http://schemas.microsoft.com/office/drawing/2014/main" id="{30DD84C9-A348-9932-3650-7FF76F414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1</xdr:col>
      <xdr:colOff>1009650</xdr:colOff>
      <xdr:row>4</xdr:row>
      <xdr:rowOff>57150</xdr:rowOff>
    </xdr:to>
    <xdr:pic>
      <xdr:nvPicPr>
        <xdr:cNvPr id="380610" name="4 Imagen">
          <a:extLst>
            <a:ext uri="{FF2B5EF4-FFF2-40B4-BE49-F238E27FC236}">
              <a16:creationId xmlns:a16="http://schemas.microsoft.com/office/drawing/2014/main" id="{A58E0B36-36C9-936E-CC84-DD51181EB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790575</xdr:colOff>
      <xdr:row>39</xdr:row>
      <xdr:rowOff>0</xdr:rowOff>
    </xdr:from>
    <xdr:to>
      <xdr:col>14</xdr:col>
      <xdr:colOff>457200</xdr:colOff>
      <xdr:row>60</xdr:row>
      <xdr:rowOff>9525</xdr:rowOff>
    </xdr:to>
    <xdr:graphicFrame macro="">
      <xdr:nvGraphicFramePr>
        <xdr:cNvPr id="412335" name="Gráfico 1031">
          <a:extLst>
            <a:ext uri="{FF2B5EF4-FFF2-40B4-BE49-F238E27FC236}">
              <a16:creationId xmlns:a16="http://schemas.microsoft.com/office/drawing/2014/main" id="{651DCDAF-31BD-F3F9-E25C-1AB0C449C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1</xdr:col>
      <xdr:colOff>1009650</xdr:colOff>
      <xdr:row>4</xdr:row>
      <xdr:rowOff>57150</xdr:rowOff>
    </xdr:to>
    <xdr:pic>
      <xdr:nvPicPr>
        <xdr:cNvPr id="412336" name="4 Imagen">
          <a:extLst>
            <a:ext uri="{FF2B5EF4-FFF2-40B4-BE49-F238E27FC236}">
              <a16:creationId xmlns:a16="http://schemas.microsoft.com/office/drawing/2014/main" id="{8CD7F0B8-E126-3C45-3302-BA7787BC5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790575</xdr:colOff>
      <xdr:row>39</xdr:row>
      <xdr:rowOff>0</xdr:rowOff>
    </xdr:from>
    <xdr:to>
      <xdr:col>14</xdr:col>
      <xdr:colOff>457200</xdr:colOff>
      <xdr:row>60</xdr:row>
      <xdr:rowOff>9525</xdr:rowOff>
    </xdr:to>
    <xdr:graphicFrame macro="">
      <xdr:nvGraphicFramePr>
        <xdr:cNvPr id="493192" name="Gráfico 1031">
          <a:extLst>
            <a:ext uri="{FF2B5EF4-FFF2-40B4-BE49-F238E27FC236}">
              <a16:creationId xmlns:a16="http://schemas.microsoft.com/office/drawing/2014/main" id="{2C89796E-64A1-E2F6-7075-E89B2100B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1</xdr:col>
      <xdr:colOff>1009650</xdr:colOff>
      <xdr:row>4</xdr:row>
      <xdr:rowOff>57150</xdr:rowOff>
    </xdr:to>
    <xdr:pic>
      <xdr:nvPicPr>
        <xdr:cNvPr id="493193" name="4 Imagen">
          <a:extLst>
            <a:ext uri="{FF2B5EF4-FFF2-40B4-BE49-F238E27FC236}">
              <a16:creationId xmlns:a16="http://schemas.microsoft.com/office/drawing/2014/main" id="{0D02B919-A478-C0F6-D3F5-D04E062EB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790575</xdr:colOff>
      <xdr:row>40</xdr:row>
      <xdr:rowOff>133350</xdr:rowOff>
    </xdr:from>
    <xdr:to>
      <xdr:col>15</xdr:col>
      <xdr:colOff>0</xdr:colOff>
      <xdr:row>60</xdr:row>
      <xdr:rowOff>9525</xdr:rowOff>
    </xdr:to>
    <xdr:graphicFrame macro="">
      <xdr:nvGraphicFramePr>
        <xdr:cNvPr id="1846457" name="Gráfico 1031">
          <a:extLst>
            <a:ext uri="{FF2B5EF4-FFF2-40B4-BE49-F238E27FC236}">
              <a16:creationId xmlns:a16="http://schemas.microsoft.com/office/drawing/2014/main" id="{FE84910E-AC9F-CDA1-C3D1-83281B50D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1</xdr:col>
      <xdr:colOff>1009650</xdr:colOff>
      <xdr:row>4</xdr:row>
      <xdr:rowOff>57150</xdr:rowOff>
    </xdr:to>
    <xdr:pic>
      <xdr:nvPicPr>
        <xdr:cNvPr id="1846458" name="4 Imagen">
          <a:extLst>
            <a:ext uri="{FF2B5EF4-FFF2-40B4-BE49-F238E27FC236}">
              <a16:creationId xmlns:a16="http://schemas.microsoft.com/office/drawing/2014/main" id="{D3ACABDF-7264-DF58-D8BE-B4757D31E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16</xdr:row>
      <xdr:rowOff>0</xdr:rowOff>
    </xdr:from>
    <xdr:to>
      <xdr:col>14</xdr:col>
      <xdr:colOff>571500</xdr:colOff>
      <xdr:row>34</xdr:row>
      <xdr:rowOff>152400</xdr:rowOff>
    </xdr:to>
    <xdr:graphicFrame macro="">
      <xdr:nvGraphicFramePr>
        <xdr:cNvPr id="1450390" name="8 Gráfico">
          <a:extLst>
            <a:ext uri="{FF2B5EF4-FFF2-40B4-BE49-F238E27FC236}">
              <a16:creationId xmlns:a16="http://schemas.microsoft.com/office/drawing/2014/main" id="{46CED1E9-6244-CD70-FE5D-7F8E90A3C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333375</xdr:colOff>
      <xdr:row>36</xdr:row>
      <xdr:rowOff>57150</xdr:rowOff>
    </xdr:from>
    <xdr:to>
      <xdr:col>15</xdr:col>
      <xdr:colOff>0</xdr:colOff>
      <xdr:row>52</xdr:row>
      <xdr:rowOff>171450</xdr:rowOff>
    </xdr:to>
    <xdr:graphicFrame macro="">
      <xdr:nvGraphicFramePr>
        <xdr:cNvPr id="1450391" name="10 Gráfico">
          <a:extLst>
            <a:ext uri="{FF2B5EF4-FFF2-40B4-BE49-F238E27FC236}">
              <a16:creationId xmlns:a16="http://schemas.microsoft.com/office/drawing/2014/main" id="{3963E0AD-03F6-9D3B-6418-AD11DBF14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228600</xdr:colOff>
      <xdr:row>0</xdr:row>
      <xdr:rowOff>133350</xdr:rowOff>
    </xdr:from>
    <xdr:to>
      <xdr:col>2</xdr:col>
      <xdr:colOff>19050</xdr:colOff>
      <xdr:row>4</xdr:row>
      <xdr:rowOff>57150</xdr:rowOff>
    </xdr:to>
    <xdr:pic>
      <xdr:nvPicPr>
        <xdr:cNvPr id="1450392" name="5 Imagen">
          <a:extLst>
            <a:ext uri="{FF2B5EF4-FFF2-40B4-BE49-F238E27FC236}">
              <a16:creationId xmlns:a16="http://schemas.microsoft.com/office/drawing/2014/main" id="{E6C8572C-7B15-529A-DDFD-B50C29184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3350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7"/>
  <sheetViews>
    <sheetView tabSelected="1" showWhiteSpace="0" zoomScaleNormal="100" workbookViewId="0"/>
  </sheetViews>
  <sheetFormatPr baseColWidth="10" defaultColWidth="8.7109375" defaultRowHeight="15" x14ac:dyDescent="0.25"/>
  <cols>
    <col min="1" max="1" width="10.140625" style="2" customWidth="1"/>
    <col min="2" max="2" width="8.7109375" style="2"/>
    <col min="3" max="3" width="7.85546875" style="2" customWidth="1"/>
    <col min="4" max="4" width="9.42578125" style="2" customWidth="1"/>
    <col min="5" max="5" width="7.7109375" style="2" customWidth="1"/>
    <col min="6" max="6" width="7.28515625" style="2" customWidth="1"/>
    <col min="7" max="7" width="6.85546875" style="2" customWidth="1"/>
    <col min="8" max="10" width="8.7109375" style="2"/>
    <col min="11" max="11" width="17.5703125" style="2" customWidth="1"/>
    <col min="12" max="16384" width="8.7109375" style="2"/>
  </cols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499999999999993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50"/>
  <sheetViews>
    <sheetView zoomScaleNormal="100" workbookViewId="0"/>
  </sheetViews>
  <sheetFormatPr baseColWidth="10" defaultColWidth="8.7109375" defaultRowHeight="14.25" x14ac:dyDescent="0.25"/>
  <cols>
    <col min="1" max="1" width="5.28515625" style="21" customWidth="1"/>
    <col min="2" max="2" width="7.85546875" style="21" customWidth="1"/>
    <col min="3" max="3" width="15.28515625" style="21" customWidth="1"/>
    <col min="4" max="4" width="8.5703125" style="21" customWidth="1"/>
    <col min="5" max="5" width="5.42578125" style="21" customWidth="1"/>
    <col min="6" max="6" width="6.85546875" style="21" customWidth="1"/>
    <col min="7" max="7" width="4.85546875" style="21" customWidth="1"/>
    <col min="8" max="8" width="0.5703125" style="21" customWidth="1"/>
    <col min="9" max="9" width="15.7109375" style="139" bestFit="1" customWidth="1"/>
    <col min="10" max="10" width="13.7109375" style="139" customWidth="1"/>
    <col min="11" max="11" width="12.140625" style="21" customWidth="1"/>
    <col min="12" max="12" width="5.28515625" style="21" customWidth="1"/>
    <col min="13" max="16384" width="8.7109375" style="21"/>
  </cols>
  <sheetData>
    <row r="1" spans="1:12" ht="18.75" customHeight="1" x14ac:dyDescent="0.25">
      <c r="A1" s="20"/>
      <c r="B1" s="20"/>
      <c r="C1" s="20"/>
      <c r="D1" s="20"/>
      <c r="E1" s="20"/>
      <c r="F1" s="20"/>
      <c r="G1" s="20"/>
      <c r="H1" s="20"/>
      <c r="I1" s="128"/>
      <c r="J1" s="128"/>
      <c r="K1" s="20"/>
      <c r="L1" s="20"/>
    </row>
    <row r="2" spans="1:12" ht="21.75" customHeight="1" x14ac:dyDescent="0.25">
      <c r="A2" s="20"/>
      <c r="B2" s="20"/>
      <c r="C2" s="20"/>
      <c r="D2" s="20"/>
      <c r="E2" s="20"/>
      <c r="F2" s="20"/>
      <c r="G2" s="20"/>
      <c r="H2" s="20"/>
      <c r="I2" s="128"/>
      <c r="J2" s="128"/>
      <c r="K2" s="20"/>
      <c r="L2" s="20"/>
    </row>
    <row r="3" spans="1:12" ht="15.75" customHeight="1" x14ac:dyDescent="0.25">
      <c r="A3" s="20"/>
      <c r="B3" s="20"/>
      <c r="C3" s="20"/>
      <c r="D3" s="20"/>
      <c r="E3" s="20"/>
      <c r="F3" s="20"/>
      <c r="G3" s="20"/>
      <c r="H3" s="20"/>
      <c r="I3" s="128"/>
      <c r="J3" s="128"/>
      <c r="K3" s="20"/>
      <c r="L3" s="20"/>
    </row>
    <row r="4" spans="1:12" ht="15.75" customHeight="1" x14ac:dyDescent="0.25">
      <c r="A4" s="20"/>
      <c r="B4" s="20"/>
      <c r="C4" s="20"/>
      <c r="D4" s="20"/>
      <c r="E4" s="20"/>
      <c r="F4" s="20"/>
      <c r="G4" s="20"/>
      <c r="H4" s="20"/>
      <c r="I4" s="128"/>
      <c r="J4" s="128"/>
      <c r="K4" s="20"/>
      <c r="L4" s="20"/>
    </row>
    <row r="5" spans="1:12" x14ac:dyDescent="0.25">
      <c r="A5" s="20"/>
      <c r="B5" s="20"/>
      <c r="C5" s="20"/>
      <c r="D5" s="20"/>
      <c r="E5" s="20"/>
      <c r="F5" s="20"/>
      <c r="G5" s="20"/>
      <c r="H5" s="20"/>
      <c r="I5" s="128"/>
      <c r="J5" s="128"/>
      <c r="K5" s="20"/>
      <c r="L5" s="20"/>
    </row>
    <row r="6" spans="1:12" ht="3.75" customHeight="1" x14ac:dyDescent="0.25">
      <c r="A6" s="20"/>
      <c r="B6" s="20"/>
      <c r="C6" s="20"/>
      <c r="D6" s="20"/>
      <c r="E6" s="20"/>
      <c r="F6" s="20"/>
      <c r="G6" s="20"/>
      <c r="H6" s="20"/>
      <c r="I6" s="128"/>
      <c r="J6" s="128"/>
      <c r="K6" s="20"/>
      <c r="L6" s="20"/>
    </row>
    <row r="7" spans="1:12" x14ac:dyDescent="0.25">
      <c r="A7" s="20"/>
      <c r="B7" s="156" t="s">
        <v>10</v>
      </c>
      <c r="C7" s="156"/>
      <c r="D7" s="156"/>
      <c r="E7" s="156"/>
      <c r="F7" s="156"/>
      <c r="G7" s="156"/>
      <c r="H7" s="156"/>
      <c r="I7" s="156"/>
      <c r="J7" s="156"/>
      <c r="K7" s="156"/>
      <c r="L7" s="20"/>
    </row>
    <row r="8" spans="1:12" x14ac:dyDescent="0.25">
      <c r="A8" s="20"/>
      <c r="B8" s="23" t="s">
        <v>210</v>
      </c>
      <c r="C8" s="24"/>
      <c r="D8" s="24"/>
      <c r="E8" s="24"/>
      <c r="F8" s="24"/>
      <c r="G8" s="24"/>
      <c r="H8" s="24"/>
      <c r="I8" s="129"/>
      <c r="J8" s="129"/>
      <c r="K8" s="24"/>
      <c r="L8" s="20"/>
    </row>
    <row r="9" spans="1:12" x14ac:dyDescent="0.25">
      <c r="A9" s="20"/>
      <c r="B9" s="164"/>
      <c r="C9" s="158"/>
      <c r="D9" s="158"/>
      <c r="E9" s="158"/>
      <c r="F9" s="158"/>
      <c r="G9" s="158"/>
      <c r="H9" s="158"/>
      <c r="I9" s="158"/>
      <c r="J9" s="158"/>
      <c r="K9" s="158"/>
      <c r="L9" s="20"/>
    </row>
    <row r="10" spans="1:12" x14ac:dyDescent="0.25">
      <c r="A10" s="20"/>
      <c r="B10" s="20"/>
      <c r="C10" s="20"/>
      <c r="D10" s="20"/>
      <c r="E10" s="20"/>
      <c r="F10" s="20"/>
      <c r="G10" s="20"/>
      <c r="H10" s="20"/>
      <c r="I10" s="128"/>
      <c r="J10" s="128"/>
      <c r="K10" s="20"/>
      <c r="L10" s="20"/>
    </row>
    <row r="11" spans="1:12" x14ac:dyDescent="0.25">
      <c r="A11" s="20"/>
      <c r="B11" s="25" t="s">
        <v>193</v>
      </c>
      <c r="C11" s="130"/>
      <c r="D11" s="20"/>
      <c r="E11" s="20"/>
      <c r="F11" s="20"/>
      <c r="G11" s="20"/>
      <c r="H11" s="20"/>
      <c r="I11" s="128"/>
      <c r="J11" s="128"/>
      <c r="K11" s="20"/>
      <c r="L11" s="20"/>
    </row>
    <row r="12" spans="1:12" ht="6" customHeight="1" x14ac:dyDescent="0.25">
      <c r="A12" s="20"/>
      <c r="B12" s="131"/>
      <c r="C12" s="20"/>
      <c r="D12" s="20"/>
      <c r="E12" s="20"/>
      <c r="F12" s="20"/>
      <c r="G12" s="20"/>
      <c r="H12" s="20"/>
      <c r="I12" s="128"/>
      <c r="J12" s="128"/>
      <c r="K12" s="132"/>
      <c r="L12" s="20"/>
    </row>
    <row r="13" spans="1:12" ht="16.5" thickBot="1" x14ac:dyDescent="0.3">
      <c r="A13" s="20"/>
      <c r="B13" s="148" t="s">
        <v>124</v>
      </c>
      <c r="C13" s="148"/>
      <c r="D13" s="148"/>
      <c r="E13" s="148"/>
      <c r="F13" s="148"/>
      <c r="G13" s="148"/>
      <c r="H13" s="148"/>
      <c r="I13" s="149" t="s">
        <v>194</v>
      </c>
      <c r="J13" s="150" t="s">
        <v>214</v>
      </c>
      <c r="K13" s="149" t="s">
        <v>215</v>
      </c>
      <c r="L13" s="20"/>
    </row>
    <row r="14" spans="1:12" s="136" customFormat="1" x14ac:dyDescent="0.25">
      <c r="A14" s="133"/>
      <c r="B14" s="130" t="s">
        <v>202</v>
      </c>
      <c r="C14" s="130"/>
      <c r="D14" s="130"/>
      <c r="E14" s="130"/>
      <c r="F14" s="130"/>
      <c r="G14" s="130"/>
      <c r="H14" s="130"/>
      <c r="I14" s="151">
        <v>44967</v>
      </c>
      <c r="J14" s="135">
        <v>1</v>
      </c>
      <c r="K14" s="135">
        <v>195</v>
      </c>
      <c r="L14" s="134"/>
    </row>
    <row r="15" spans="1:12" s="136" customFormat="1" x14ac:dyDescent="0.25">
      <c r="A15" s="133"/>
      <c r="B15" s="130" t="s">
        <v>203</v>
      </c>
      <c r="C15" s="130"/>
      <c r="D15" s="130"/>
      <c r="E15" s="130"/>
      <c r="F15" s="130"/>
      <c r="G15" s="130"/>
      <c r="H15" s="130"/>
      <c r="I15" s="151">
        <v>45003</v>
      </c>
      <c r="J15" s="135">
        <v>1</v>
      </c>
      <c r="K15" s="135">
        <v>50</v>
      </c>
      <c r="L15" s="134"/>
    </row>
    <row r="16" spans="1:12" s="136" customFormat="1" x14ac:dyDescent="0.25">
      <c r="A16" s="133"/>
      <c r="B16" s="130" t="s">
        <v>200</v>
      </c>
      <c r="C16" s="130"/>
      <c r="D16" s="130"/>
      <c r="E16" s="130"/>
      <c r="F16" s="130"/>
      <c r="G16" s="130"/>
      <c r="H16" s="130"/>
      <c r="I16" s="151" t="s">
        <v>205</v>
      </c>
      <c r="J16" s="135">
        <v>2</v>
      </c>
      <c r="K16" s="135">
        <v>84</v>
      </c>
      <c r="L16" s="134"/>
    </row>
    <row r="17" spans="1:12" s="136" customFormat="1" x14ac:dyDescent="0.25">
      <c r="A17" s="133"/>
      <c r="B17" s="130" t="s">
        <v>201</v>
      </c>
      <c r="C17" s="130"/>
      <c r="D17" s="130"/>
      <c r="E17" s="130"/>
      <c r="F17" s="130"/>
      <c r="G17" s="130"/>
      <c r="H17" s="130"/>
      <c r="I17" s="151" t="s">
        <v>204</v>
      </c>
      <c r="J17" s="135">
        <v>2</v>
      </c>
      <c r="K17" s="135">
        <v>69</v>
      </c>
      <c r="L17" s="134"/>
    </row>
    <row r="18" spans="1:12" s="136" customFormat="1" ht="15" customHeight="1" x14ac:dyDescent="0.25">
      <c r="A18" s="133"/>
      <c r="B18" s="134"/>
      <c r="C18" s="133"/>
      <c r="D18" s="133"/>
      <c r="E18" s="133"/>
      <c r="F18" s="133"/>
      <c r="G18" s="133"/>
      <c r="H18" s="133"/>
      <c r="I18" s="141"/>
      <c r="J18" s="137"/>
      <c r="K18" s="143"/>
      <c r="L18" s="133"/>
    </row>
    <row r="19" spans="1:12" ht="16.5" thickBot="1" x14ac:dyDescent="0.3">
      <c r="A19" s="20"/>
      <c r="B19" s="148" t="s">
        <v>195</v>
      </c>
      <c r="C19" s="148"/>
      <c r="D19" s="148"/>
      <c r="E19" s="148"/>
      <c r="F19" s="148"/>
      <c r="G19" s="148"/>
      <c r="H19" s="148"/>
      <c r="I19" s="149" t="s">
        <v>194</v>
      </c>
      <c r="J19" s="150" t="s">
        <v>214</v>
      </c>
      <c r="K19" s="149" t="s">
        <v>215</v>
      </c>
      <c r="L19" s="20"/>
    </row>
    <row r="20" spans="1:12" s="136" customFormat="1" x14ac:dyDescent="0.25">
      <c r="A20" s="133"/>
      <c r="B20" s="130" t="s">
        <v>197</v>
      </c>
      <c r="C20" s="54"/>
      <c r="D20" s="54"/>
      <c r="E20" s="54"/>
      <c r="F20" s="54"/>
      <c r="G20" s="54"/>
      <c r="H20" s="54"/>
      <c r="I20" s="151" t="s">
        <v>213</v>
      </c>
      <c r="J20" s="152">
        <v>40</v>
      </c>
      <c r="K20" s="153">
        <v>2310</v>
      </c>
      <c r="L20" s="133"/>
    </row>
    <row r="21" spans="1:12" s="136" customFormat="1" x14ac:dyDescent="0.25">
      <c r="A21" s="133"/>
      <c r="B21" s="130" t="s">
        <v>217</v>
      </c>
      <c r="C21" s="54"/>
      <c r="D21" s="54"/>
      <c r="E21" s="54"/>
      <c r="F21" s="54"/>
      <c r="G21" s="54"/>
      <c r="H21" s="54"/>
      <c r="I21" s="151" t="s">
        <v>218</v>
      </c>
      <c r="J21" s="152">
        <v>5</v>
      </c>
      <c r="K21" s="153">
        <v>165</v>
      </c>
      <c r="L21" s="133"/>
    </row>
    <row r="22" spans="1:12" s="136" customFormat="1" x14ac:dyDescent="0.25">
      <c r="A22" s="133"/>
      <c r="B22" s="130"/>
      <c r="C22" s="54"/>
      <c r="D22" s="54"/>
      <c r="E22" s="54"/>
      <c r="F22" s="54"/>
      <c r="G22" s="54"/>
      <c r="H22" s="54"/>
      <c r="I22" s="151"/>
      <c r="J22" s="152"/>
      <c r="K22" s="153"/>
      <c r="L22" s="133"/>
    </row>
    <row r="23" spans="1:12" ht="16.5" thickBot="1" x14ac:dyDescent="0.3">
      <c r="A23" s="20"/>
      <c r="B23" s="148" t="s">
        <v>50</v>
      </c>
      <c r="C23" s="148"/>
      <c r="D23" s="148"/>
      <c r="E23" s="148"/>
      <c r="F23" s="148"/>
      <c r="G23" s="148"/>
      <c r="H23" s="148"/>
      <c r="I23" s="149" t="s">
        <v>194</v>
      </c>
      <c r="J23" s="150" t="s">
        <v>214</v>
      </c>
      <c r="K23" s="149" t="s">
        <v>215</v>
      </c>
      <c r="L23" s="20"/>
    </row>
    <row r="24" spans="1:12" s="136" customFormat="1" ht="31.5" customHeight="1" x14ac:dyDescent="0.25">
      <c r="A24" s="133"/>
      <c r="B24" s="165" t="s">
        <v>115</v>
      </c>
      <c r="C24" s="165"/>
      <c r="D24" s="165"/>
      <c r="E24" s="165"/>
      <c r="F24" s="165"/>
      <c r="G24" s="165"/>
      <c r="H24" s="144"/>
      <c r="I24" s="145" t="s">
        <v>212</v>
      </c>
      <c r="J24" s="146" t="s">
        <v>196</v>
      </c>
      <c r="K24" s="147">
        <v>2658</v>
      </c>
      <c r="L24" s="133"/>
    </row>
    <row r="25" spans="1:12" s="136" customFormat="1" x14ac:dyDescent="0.25">
      <c r="A25" s="133"/>
      <c r="B25" s="134"/>
      <c r="C25" s="133"/>
      <c r="D25" s="133"/>
      <c r="E25" s="133"/>
      <c r="F25" s="133"/>
      <c r="G25" s="133"/>
      <c r="H25" s="133"/>
      <c r="I25" s="141"/>
      <c r="J25" s="137"/>
      <c r="K25" s="142"/>
      <c r="L25" s="133"/>
    </row>
    <row r="26" spans="1:12" ht="16.5" thickBot="1" x14ac:dyDescent="0.3">
      <c r="A26" s="20"/>
      <c r="B26" s="148" t="s">
        <v>179</v>
      </c>
      <c r="C26" s="148"/>
      <c r="D26" s="148"/>
      <c r="E26" s="148"/>
      <c r="F26" s="148"/>
      <c r="G26" s="148"/>
      <c r="H26" s="148"/>
      <c r="I26" s="149" t="s">
        <v>194</v>
      </c>
      <c r="J26" s="150" t="s">
        <v>214</v>
      </c>
      <c r="K26" s="149" t="s">
        <v>215</v>
      </c>
      <c r="L26" s="20"/>
    </row>
    <row r="27" spans="1:12" s="136" customFormat="1" x14ac:dyDescent="0.25">
      <c r="A27" s="133"/>
      <c r="B27" s="130" t="s">
        <v>179</v>
      </c>
      <c r="C27" s="54"/>
      <c r="D27" s="54"/>
      <c r="E27" s="54"/>
      <c r="F27" s="54"/>
      <c r="G27" s="54"/>
      <c r="H27" s="54"/>
      <c r="I27" s="154" t="s">
        <v>216</v>
      </c>
      <c r="J27" s="135">
        <v>56</v>
      </c>
      <c r="K27" s="147">
        <v>2899</v>
      </c>
      <c r="L27" s="133"/>
    </row>
    <row r="28" spans="1:12" s="56" customFormat="1" x14ac:dyDescent="0.25">
      <c r="A28" s="130"/>
      <c r="B28" s="130"/>
      <c r="C28" s="130"/>
      <c r="D28" s="130"/>
      <c r="E28" s="130"/>
      <c r="F28" s="130"/>
      <c r="G28" s="130"/>
      <c r="H28" s="130"/>
      <c r="I28" s="135"/>
      <c r="J28" s="135"/>
      <c r="K28" s="135"/>
      <c r="L28" s="130"/>
    </row>
    <row r="29" spans="1:12" s="56" customFormat="1" x14ac:dyDescent="0.25">
      <c r="A29" s="130"/>
      <c r="B29" s="130"/>
      <c r="C29" s="130"/>
      <c r="D29" s="130"/>
      <c r="E29" s="130"/>
      <c r="F29" s="130"/>
      <c r="G29" s="130"/>
      <c r="H29" s="130"/>
      <c r="I29" s="135"/>
      <c r="J29" s="135"/>
      <c r="K29" s="135"/>
      <c r="L29" s="130"/>
    </row>
    <row r="30" spans="1:12" s="56" customFormat="1" x14ac:dyDescent="0.25">
      <c r="A30" s="130"/>
      <c r="B30" s="130"/>
      <c r="C30" s="130"/>
      <c r="D30" s="130"/>
      <c r="E30" s="130"/>
      <c r="F30" s="130"/>
      <c r="G30" s="130"/>
      <c r="H30" s="130"/>
      <c r="I30" s="135"/>
      <c r="J30" s="135"/>
      <c r="K30" s="135"/>
      <c r="L30" s="130"/>
    </row>
    <row r="31" spans="1:12" s="56" customFormat="1" x14ac:dyDescent="0.25">
      <c r="A31" s="130"/>
      <c r="B31" s="130"/>
      <c r="C31" s="130"/>
      <c r="D31" s="130"/>
      <c r="E31" s="130"/>
      <c r="F31" s="130"/>
      <c r="G31" s="130"/>
      <c r="H31" s="130"/>
      <c r="I31" s="135"/>
      <c r="J31" s="135"/>
      <c r="K31" s="135"/>
      <c r="L31" s="130"/>
    </row>
    <row r="32" spans="1:12" s="56" customFormat="1" x14ac:dyDescent="0.25">
      <c r="A32" s="130"/>
      <c r="B32" s="130"/>
      <c r="C32" s="130"/>
      <c r="D32" s="130"/>
      <c r="E32" s="130"/>
      <c r="F32" s="130"/>
      <c r="G32" s="130"/>
      <c r="H32" s="130"/>
      <c r="I32" s="135"/>
      <c r="J32" s="135"/>
      <c r="K32" s="135"/>
      <c r="L32" s="130"/>
    </row>
    <row r="33" spans="1:12" s="56" customFormat="1" x14ac:dyDescent="0.25">
      <c r="A33" s="130"/>
      <c r="B33" s="130"/>
      <c r="C33" s="130"/>
      <c r="D33" s="130"/>
      <c r="E33" s="130"/>
      <c r="F33" s="130"/>
      <c r="G33" s="130"/>
      <c r="H33" s="130"/>
      <c r="I33" s="135"/>
      <c r="J33" s="135"/>
      <c r="K33" s="135"/>
      <c r="L33" s="130"/>
    </row>
    <row r="34" spans="1:12" s="56" customFormat="1" x14ac:dyDescent="0.25">
      <c r="A34" s="130"/>
      <c r="B34" s="130"/>
      <c r="C34" s="130"/>
      <c r="D34" s="130"/>
      <c r="E34" s="130"/>
      <c r="F34" s="130"/>
      <c r="G34" s="130"/>
      <c r="H34" s="130"/>
      <c r="I34" s="135"/>
      <c r="J34" s="135"/>
      <c r="K34" s="135"/>
      <c r="L34" s="130"/>
    </row>
    <row r="35" spans="1:12" s="56" customFormat="1" x14ac:dyDescent="0.25">
      <c r="A35" s="130"/>
      <c r="B35" s="130"/>
      <c r="C35" s="130"/>
      <c r="D35" s="130"/>
      <c r="E35" s="130"/>
      <c r="F35" s="130"/>
      <c r="G35" s="130"/>
      <c r="H35" s="130"/>
      <c r="I35" s="135"/>
      <c r="J35" s="135"/>
      <c r="K35" s="135"/>
      <c r="L35" s="130"/>
    </row>
    <row r="36" spans="1:12" s="56" customFormat="1" x14ac:dyDescent="0.25">
      <c r="A36" s="130"/>
      <c r="B36" s="130"/>
      <c r="C36" s="130"/>
      <c r="D36" s="130"/>
      <c r="E36" s="130"/>
      <c r="F36" s="130"/>
      <c r="G36" s="130"/>
      <c r="H36" s="130"/>
      <c r="I36" s="135"/>
      <c r="J36" s="135"/>
      <c r="K36" s="135"/>
      <c r="L36" s="130"/>
    </row>
    <row r="37" spans="1:12" s="56" customFormat="1" x14ac:dyDescent="0.25">
      <c r="A37" s="130"/>
      <c r="B37" s="130"/>
      <c r="C37" s="130"/>
      <c r="D37" s="130"/>
      <c r="E37" s="130"/>
      <c r="F37" s="130"/>
      <c r="G37" s="130"/>
      <c r="H37" s="130"/>
      <c r="I37" s="135"/>
      <c r="J37" s="135"/>
      <c r="K37" s="135"/>
      <c r="L37" s="130"/>
    </row>
    <row r="38" spans="1:12" s="56" customFormat="1" x14ac:dyDescent="0.25">
      <c r="A38" s="130"/>
      <c r="B38" s="130"/>
      <c r="C38" s="130"/>
      <c r="D38" s="130"/>
      <c r="E38" s="130"/>
      <c r="F38" s="130"/>
      <c r="G38" s="130"/>
      <c r="H38" s="130"/>
      <c r="I38" s="135"/>
      <c r="J38" s="135"/>
      <c r="K38" s="135"/>
      <c r="L38" s="130"/>
    </row>
    <row r="39" spans="1:12" s="56" customFormat="1" x14ac:dyDescent="0.25">
      <c r="A39" s="130"/>
      <c r="B39" s="130"/>
      <c r="C39" s="130"/>
      <c r="D39" s="130"/>
      <c r="E39" s="130"/>
      <c r="F39" s="130"/>
      <c r="G39" s="130"/>
      <c r="H39" s="130"/>
      <c r="I39" s="135"/>
      <c r="J39" s="135"/>
      <c r="K39" s="135"/>
      <c r="L39" s="130"/>
    </row>
    <row r="40" spans="1:12" s="56" customFormat="1" x14ac:dyDescent="0.25">
      <c r="A40" s="130"/>
      <c r="B40" s="130"/>
      <c r="C40" s="130"/>
      <c r="D40" s="130"/>
      <c r="E40" s="130"/>
      <c r="F40" s="130"/>
      <c r="G40" s="130"/>
      <c r="H40" s="130"/>
      <c r="I40" s="135"/>
      <c r="J40" s="135"/>
      <c r="K40" s="135"/>
      <c r="L40" s="130"/>
    </row>
    <row r="41" spans="1:12" s="56" customFormat="1" x14ac:dyDescent="0.25">
      <c r="A41" s="130"/>
      <c r="B41" s="130"/>
      <c r="C41" s="130"/>
      <c r="D41" s="130"/>
      <c r="E41" s="130"/>
      <c r="F41" s="130"/>
      <c r="G41" s="130"/>
      <c r="H41" s="130"/>
      <c r="I41" s="135"/>
      <c r="J41" s="135"/>
      <c r="K41" s="135"/>
      <c r="L41" s="130"/>
    </row>
    <row r="42" spans="1:12" s="56" customFormat="1" x14ac:dyDescent="0.25">
      <c r="A42" s="130"/>
      <c r="B42" s="130"/>
      <c r="C42" s="130"/>
      <c r="D42" s="130"/>
      <c r="E42" s="130"/>
      <c r="F42" s="130"/>
      <c r="G42" s="130"/>
      <c r="H42" s="130"/>
      <c r="I42" s="135"/>
      <c r="J42" s="135"/>
      <c r="K42" s="135"/>
      <c r="L42" s="130"/>
    </row>
    <row r="43" spans="1:12" s="56" customFormat="1" x14ac:dyDescent="0.25">
      <c r="A43" s="130"/>
      <c r="B43" s="130"/>
      <c r="C43" s="130"/>
      <c r="D43" s="130"/>
      <c r="E43" s="130"/>
      <c r="F43" s="130"/>
      <c r="G43" s="130"/>
      <c r="H43" s="130"/>
      <c r="I43" s="135"/>
      <c r="J43" s="135"/>
      <c r="K43" s="135"/>
      <c r="L43" s="130"/>
    </row>
    <row r="44" spans="1:12" s="136" customFormat="1" x14ac:dyDescent="0.25">
      <c r="A44" s="134"/>
      <c r="B44" s="130"/>
      <c r="C44" s="130"/>
      <c r="D44" s="130"/>
      <c r="E44" s="130"/>
      <c r="F44" s="130"/>
      <c r="G44" s="130"/>
      <c r="H44" s="130"/>
      <c r="I44" s="135"/>
      <c r="J44" s="135"/>
      <c r="K44" s="135"/>
      <c r="L44" s="134"/>
    </row>
    <row r="45" spans="1:12" s="136" customFormat="1" x14ac:dyDescent="0.25">
      <c r="A45" s="134"/>
      <c r="B45" s="130"/>
      <c r="C45" s="130"/>
      <c r="D45" s="130"/>
      <c r="E45" s="130"/>
      <c r="F45" s="130"/>
      <c r="G45" s="130"/>
      <c r="H45" s="130"/>
      <c r="I45" s="135"/>
      <c r="J45" s="135"/>
      <c r="K45" s="135"/>
      <c r="L45" s="134"/>
    </row>
    <row r="46" spans="1:12" x14ac:dyDescent="0.25">
      <c r="A46" s="130"/>
      <c r="B46" s="130"/>
      <c r="C46" s="130"/>
      <c r="D46" s="130"/>
      <c r="E46" s="130"/>
      <c r="F46" s="130"/>
      <c r="G46" s="130"/>
      <c r="H46" s="130"/>
      <c r="I46" s="135"/>
      <c r="J46" s="135"/>
      <c r="K46" s="130"/>
      <c r="L46" s="130"/>
    </row>
    <row r="47" spans="1:12" ht="15" x14ac:dyDescent="0.25">
      <c r="A47" s="130"/>
      <c r="B47" s="138" t="s">
        <v>198</v>
      </c>
      <c r="C47" s="130"/>
      <c r="D47" s="130"/>
      <c r="E47" s="130"/>
      <c r="F47" s="130"/>
      <c r="G47" s="130"/>
      <c r="H47" s="130"/>
      <c r="I47" s="135"/>
      <c r="J47" s="135"/>
      <c r="K47" s="130"/>
      <c r="L47" s="130"/>
    </row>
    <row r="48" spans="1:12" ht="15" x14ac:dyDescent="0.25">
      <c r="A48" s="130"/>
      <c r="B48" s="138" t="s">
        <v>199</v>
      </c>
      <c r="C48" s="130"/>
      <c r="D48" s="130"/>
      <c r="E48" s="130"/>
      <c r="F48" s="130"/>
      <c r="G48" s="130"/>
      <c r="H48" s="130"/>
      <c r="I48" s="135"/>
      <c r="J48" s="135"/>
      <c r="K48" s="130"/>
      <c r="L48" s="130"/>
    </row>
    <row r="49" spans="1:12" x14ac:dyDescent="0.25">
      <c r="A49" s="130"/>
      <c r="B49" s="130"/>
      <c r="C49" s="130"/>
      <c r="D49" s="130"/>
      <c r="E49" s="130"/>
      <c r="F49" s="130"/>
      <c r="G49" s="130"/>
      <c r="H49" s="130"/>
      <c r="I49" s="135"/>
      <c r="J49" s="135"/>
      <c r="K49" s="130"/>
      <c r="L49" s="130"/>
    </row>
    <row r="50" spans="1:12" x14ac:dyDescent="0.25">
      <c r="A50" s="130"/>
      <c r="B50" s="130"/>
      <c r="C50" s="130"/>
      <c r="D50" s="130"/>
      <c r="E50" s="130"/>
      <c r="F50" s="130"/>
      <c r="G50" s="130"/>
      <c r="H50" s="130"/>
      <c r="I50" s="135"/>
      <c r="J50" s="135"/>
      <c r="K50" s="130"/>
      <c r="L50" s="130"/>
    </row>
  </sheetData>
  <mergeCells count="3">
    <mergeCell ref="B7:K7"/>
    <mergeCell ref="B9:K9"/>
    <mergeCell ref="B24:G24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2023 |&amp;P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5"/>
  <sheetViews>
    <sheetView zoomScale="85" zoomScaleNormal="85" workbookViewId="0">
      <selection activeCell="P112" sqref="P112"/>
    </sheetView>
  </sheetViews>
  <sheetFormatPr baseColWidth="10" defaultRowHeight="15" x14ac:dyDescent="0.25"/>
  <cols>
    <col min="1" max="1" width="5.140625" bestFit="1" customWidth="1"/>
    <col min="2" max="2" width="4.7109375" bestFit="1" customWidth="1"/>
    <col min="3" max="3" width="75" bestFit="1" customWidth="1"/>
    <col min="4" max="15" width="5.7109375" customWidth="1"/>
  </cols>
  <sheetData>
    <row r="1" spans="1:8" x14ac:dyDescent="0.25">
      <c r="A1" s="3" t="s">
        <v>51</v>
      </c>
      <c r="B1" s="3" t="s">
        <v>52</v>
      </c>
      <c r="C1" s="3" t="s">
        <v>53</v>
      </c>
      <c r="D1" s="3" t="s">
        <v>54</v>
      </c>
      <c r="E1" s="3" t="s">
        <v>55</v>
      </c>
      <c r="F1" s="3" t="s">
        <v>56</v>
      </c>
      <c r="G1" s="3" t="s">
        <v>57</v>
      </c>
      <c r="H1" s="3" t="s">
        <v>58</v>
      </c>
    </row>
    <row r="2" spans="1:8" x14ac:dyDescent="0.25">
      <c r="A2" s="10">
        <v>2018</v>
      </c>
      <c r="B2" s="10">
        <v>1</v>
      </c>
      <c r="C2" s="11" t="s">
        <v>59</v>
      </c>
      <c r="D2" s="11" t="s">
        <v>60</v>
      </c>
      <c r="E2" s="11" t="s">
        <v>61</v>
      </c>
      <c r="F2" s="10">
        <v>6</v>
      </c>
      <c r="G2" s="10">
        <v>46</v>
      </c>
      <c r="H2" s="10">
        <v>52</v>
      </c>
    </row>
    <row r="3" spans="1:8" x14ac:dyDescent="0.25">
      <c r="A3" s="10">
        <v>2018</v>
      </c>
      <c r="B3" s="10">
        <v>1</v>
      </c>
      <c r="C3" s="11" t="s">
        <v>62</v>
      </c>
      <c r="D3" s="11" t="s">
        <v>63</v>
      </c>
      <c r="E3" s="11" t="s">
        <v>64</v>
      </c>
      <c r="F3" s="10">
        <v>27</v>
      </c>
      <c r="G3" s="10">
        <v>31</v>
      </c>
      <c r="H3" s="10">
        <v>58</v>
      </c>
    </row>
    <row r="4" spans="1:8" x14ac:dyDescent="0.25">
      <c r="A4" s="10">
        <v>2018</v>
      </c>
      <c r="B4" s="10">
        <v>1</v>
      </c>
      <c r="C4" s="11" t="s">
        <v>65</v>
      </c>
      <c r="D4" s="11" t="s">
        <v>60</v>
      </c>
      <c r="E4" s="11" t="s">
        <v>66</v>
      </c>
      <c r="F4" s="10">
        <v>42</v>
      </c>
      <c r="G4" s="10">
        <v>54</v>
      </c>
      <c r="H4" s="10">
        <v>96</v>
      </c>
    </row>
    <row r="5" spans="1:8" x14ac:dyDescent="0.25">
      <c r="A5" s="10">
        <v>2018</v>
      </c>
      <c r="B5" s="10">
        <v>1</v>
      </c>
      <c r="C5" s="11" t="s">
        <v>67</v>
      </c>
      <c r="D5" s="11" t="s">
        <v>68</v>
      </c>
      <c r="E5" s="11" t="s">
        <v>69</v>
      </c>
      <c r="F5" s="10">
        <v>59</v>
      </c>
      <c r="G5" s="10">
        <v>66</v>
      </c>
      <c r="H5" s="10">
        <v>125</v>
      </c>
    </row>
    <row r="6" spans="1:8" x14ac:dyDescent="0.25">
      <c r="A6" s="10">
        <v>2018</v>
      </c>
      <c r="B6" s="10">
        <v>2</v>
      </c>
      <c r="C6" s="11" t="s">
        <v>67</v>
      </c>
      <c r="D6" s="11" t="s">
        <v>68</v>
      </c>
      <c r="E6" s="11" t="s">
        <v>70</v>
      </c>
      <c r="F6" s="10">
        <v>41</v>
      </c>
      <c r="G6" s="10">
        <v>30</v>
      </c>
      <c r="H6" s="10">
        <v>71</v>
      </c>
    </row>
    <row r="7" spans="1:8" x14ac:dyDescent="0.25">
      <c r="A7" s="10">
        <v>2018</v>
      </c>
      <c r="B7" s="10">
        <v>2</v>
      </c>
      <c r="C7" s="11" t="s">
        <v>71</v>
      </c>
      <c r="D7" s="11" t="s">
        <v>60</v>
      </c>
      <c r="E7" s="11" t="s">
        <v>72</v>
      </c>
      <c r="F7" s="10">
        <v>45</v>
      </c>
      <c r="G7" s="10">
        <v>48</v>
      </c>
      <c r="H7" s="10">
        <v>93</v>
      </c>
    </row>
    <row r="8" spans="1:8" x14ac:dyDescent="0.25">
      <c r="A8" s="10">
        <v>2018</v>
      </c>
      <c r="B8" s="10">
        <v>2</v>
      </c>
      <c r="C8" s="11" t="s">
        <v>73</v>
      </c>
      <c r="D8" s="11" t="s">
        <v>60</v>
      </c>
      <c r="E8" s="11" t="s">
        <v>74</v>
      </c>
      <c r="F8" s="10">
        <v>8</v>
      </c>
      <c r="G8" s="10">
        <v>39</v>
      </c>
      <c r="H8" s="10">
        <v>47</v>
      </c>
    </row>
    <row r="9" spans="1:8" x14ac:dyDescent="0.25">
      <c r="A9" s="10">
        <v>2018</v>
      </c>
      <c r="B9" s="10">
        <v>2</v>
      </c>
      <c r="C9" s="11" t="s">
        <v>47</v>
      </c>
      <c r="D9" s="11" t="s">
        <v>68</v>
      </c>
      <c r="E9" s="11" t="s">
        <v>75</v>
      </c>
      <c r="F9" s="10">
        <v>34</v>
      </c>
      <c r="G9" s="10">
        <v>45</v>
      </c>
      <c r="H9" s="10">
        <v>79</v>
      </c>
    </row>
    <row r="10" spans="1:8" x14ac:dyDescent="0.25">
      <c r="A10" s="10">
        <v>2018</v>
      </c>
      <c r="B10" s="10">
        <v>2</v>
      </c>
      <c r="C10" s="11" t="s">
        <v>49</v>
      </c>
      <c r="D10" s="11" t="s">
        <v>76</v>
      </c>
      <c r="E10" s="11" t="s">
        <v>77</v>
      </c>
      <c r="F10" s="10">
        <v>7</v>
      </c>
      <c r="G10" s="10">
        <v>4</v>
      </c>
      <c r="H10" s="10">
        <v>11</v>
      </c>
    </row>
    <row r="11" spans="1:8" x14ac:dyDescent="0.25">
      <c r="A11" s="10">
        <v>2018</v>
      </c>
      <c r="B11" s="10">
        <v>2</v>
      </c>
      <c r="C11" s="12" t="s">
        <v>48</v>
      </c>
      <c r="D11" s="11" t="s">
        <v>68</v>
      </c>
      <c r="E11" s="11" t="s">
        <v>78</v>
      </c>
      <c r="F11" s="10">
        <v>131</v>
      </c>
      <c r="G11" s="10">
        <v>119</v>
      </c>
      <c r="H11" s="10">
        <v>250</v>
      </c>
    </row>
    <row r="12" spans="1:8" x14ac:dyDescent="0.25">
      <c r="A12" s="10">
        <v>2018</v>
      </c>
      <c r="B12" s="10">
        <v>2</v>
      </c>
      <c r="C12" s="11" t="s">
        <v>62</v>
      </c>
      <c r="D12" s="11" t="s">
        <v>79</v>
      </c>
      <c r="E12" s="11" t="s">
        <v>80</v>
      </c>
      <c r="F12" s="10">
        <v>73</v>
      </c>
      <c r="G12" s="10">
        <v>86</v>
      </c>
      <c r="H12" s="10">
        <v>159</v>
      </c>
    </row>
    <row r="13" spans="1:8" x14ac:dyDescent="0.25">
      <c r="A13" s="10">
        <v>2018</v>
      </c>
      <c r="B13" s="10">
        <v>3</v>
      </c>
      <c r="C13" s="11" t="s">
        <v>81</v>
      </c>
      <c r="D13" s="11" t="s">
        <v>68</v>
      </c>
      <c r="E13" s="11" t="s">
        <v>75</v>
      </c>
      <c r="F13" s="10">
        <v>16</v>
      </c>
      <c r="G13" s="10">
        <v>14</v>
      </c>
      <c r="H13" s="10">
        <v>30</v>
      </c>
    </row>
    <row r="14" spans="1:8" x14ac:dyDescent="0.25">
      <c r="A14" s="10">
        <v>2018</v>
      </c>
      <c r="B14" s="10">
        <v>3</v>
      </c>
      <c r="C14" s="11" t="s">
        <v>48</v>
      </c>
      <c r="D14" s="11" t="s">
        <v>68</v>
      </c>
      <c r="E14" s="11" t="s">
        <v>82</v>
      </c>
      <c r="F14" s="10">
        <v>109</v>
      </c>
      <c r="G14" s="10">
        <v>77</v>
      </c>
      <c r="H14" s="10">
        <v>186</v>
      </c>
    </row>
    <row r="15" spans="1:8" x14ac:dyDescent="0.25">
      <c r="A15" s="10">
        <v>2018</v>
      </c>
      <c r="B15" s="10">
        <v>3</v>
      </c>
      <c r="C15" s="11" t="s">
        <v>47</v>
      </c>
      <c r="D15" s="11" t="s">
        <v>68</v>
      </c>
      <c r="E15" s="11" t="s">
        <v>83</v>
      </c>
      <c r="F15" s="10">
        <v>21</v>
      </c>
      <c r="G15" s="10">
        <v>15</v>
      </c>
      <c r="H15" s="10">
        <v>36</v>
      </c>
    </row>
    <row r="16" spans="1:8" x14ac:dyDescent="0.25">
      <c r="A16" s="10">
        <v>2018</v>
      </c>
      <c r="B16" s="10">
        <v>3</v>
      </c>
      <c r="C16" s="11" t="s">
        <v>73</v>
      </c>
      <c r="D16" s="11" t="s">
        <v>24</v>
      </c>
      <c r="E16" s="11" t="s">
        <v>74</v>
      </c>
      <c r="F16" s="10">
        <v>10</v>
      </c>
      <c r="G16" s="10">
        <v>36</v>
      </c>
      <c r="H16" s="10">
        <v>46</v>
      </c>
    </row>
    <row r="17" spans="1:8" x14ac:dyDescent="0.25">
      <c r="A17" s="10">
        <v>2018</v>
      </c>
      <c r="B17" s="10">
        <v>3</v>
      </c>
      <c r="C17" s="11" t="s">
        <v>84</v>
      </c>
      <c r="D17" s="11" t="s">
        <v>63</v>
      </c>
      <c r="E17" s="11" t="s">
        <v>85</v>
      </c>
      <c r="F17" s="10">
        <v>62</v>
      </c>
      <c r="G17" s="10">
        <v>49</v>
      </c>
      <c r="H17" s="10">
        <v>111</v>
      </c>
    </row>
    <row r="18" spans="1:8" x14ac:dyDescent="0.25">
      <c r="A18" s="10">
        <v>2018</v>
      </c>
      <c r="B18" s="10">
        <v>3</v>
      </c>
      <c r="C18" s="11" t="s">
        <v>71</v>
      </c>
      <c r="D18" s="11" t="s">
        <v>24</v>
      </c>
      <c r="E18" s="11" t="s">
        <v>86</v>
      </c>
      <c r="F18" s="10">
        <v>24</v>
      </c>
      <c r="G18" s="10">
        <v>37</v>
      </c>
      <c r="H18" s="10">
        <v>61</v>
      </c>
    </row>
    <row r="19" spans="1:8" x14ac:dyDescent="0.25">
      <c r="A19" s="10">
        <v>2018</v>
      </c>
      <c r="B19" s="10">
        <v>4</v>
      </c>
      <c r="C19" s="11" t="s">
        <v>87</v>
      </c>
      <c r="D19" s="11" t="s">
        <v>68</v>
      </c>
      <c r="E19" s="11" t="s">
        <v>88</v>
      </c>
      <c r="F19" s="10">
        <v>67</v>
      </c>
      <c r="G19" s="10">
        <v>71</v>
      </c>
      <c r="H19" s="10">
        <v>138</v>
      </c>
    </row>
    <row r="20" spans="1:8" x14ac:dyDescent="0.25">
      <c r="A20" s="10">
        <v>2018</v>
      </c>
      <c r="B20" s="10">
        <v>4</v>
      </c>
      <c r="C20" s="11" t="s">
        <v>89</v>
      </c>
      <c r="D20" s="11" t="s">
        <v>79</v>
      </c>
      <c r="E20" s="11" t="s">
        <v>90</v>
      </c>
      <c r="F20" s="10">
        <v>89</v>
      </c>
      <c r="G20" s="10">
        <v>110</v>
      </c>
      <c r="H20" s="10">
        <v>199</v>
      </c>
    </row>
    <row r="21" spans="1:8" x14ac:dyDescent="0.25">
      <c r="A21" s="10">
        <v>2018</v>
      </c>
      <c r="B21" s="10">
        <v>4</v>
      </c>
      <c r="C21" s="11" t="s">
        <v>91</v>
      </c>
      <c r="D21" s="11" t="s">
        <v>68</v>
      </c>
      <c r="E21" s="11" t="s">
        <v>92</v>
      </c>
      <c r="F21" s="10">
        <v>21</v>
      </c>
      <c r="G21" s="10">
        <v>23</v>
      </c>
      <c r="H21" s="10">
        <v>44</v>
      </c>
    </row>
    <row r="22" spans="1:8" x14ac:dyDescent="0.25">
      <c r="A22" s="10">
        <v>2018</v>
      </c>
      <c r="B22" s="10">
        <v>4</v>
      </c>
      <c r="C22" s="11" t="s">
        <v>93</v>
      </c>
      <c r="D22" s="11" t="s">
        <v>94</v>
      </c>
      <c r="E22" s="11" t="s">
        <v>95</v>
      </c>
      <c r="F22" s="10">
        <v>7</v>
      </c>
      <c r="G22" s="10">
        <v>32</v>
      </c>
      <c r="H22" s="10">
        <v>39</v>
      </c>
    </row>
    <row r="23" spans="1:8" x14ac:dyDescent="0.25">
      <c r="A23" s="10">
        <v>2018</v>
      </c>
      <c r="B23" s="10">
        <v>4</v>
      </c>
      <c r="C23" s="11" t="s">
        <v>96</v>
      </c>
      <c r="D23" s="11" t="s">
        <v>94</v>
      </c>
      <c r="E23" s="11" t="s">
        <v>97</v>
      </c>
      <c r="F23" s="10">
        <v>38</v>
      </c>
      <c r="G23" s="10">
        <v>48</v>
      </c>
      <c r="H23" s="10">
        <v>86</v>
      </c>
    </row>
    <row r="24" spans="1:8" x14ac:dyDescent="0.25">
      <c r="A24" s="10">
        <v>2018</v>
      </c>
      <c r="B24" s="10">
        <v>4</v>
      </c>
      <c r="C24" s="11" t="s">
        <v>98</v>
      </c>
      <c r="D24" s="11" t="s">
        <v>68</v>
      </c>
      <c r="E24" s="11" t="s">
        <v>99</v>
      </c>
      <c r="F24" s="10">
        <v>82</v>
      </c>
      <c r="G24" s="10">
        <v>64</v>
      </c>
      <c r="H24" s="10">
        <v>146</v>
      </c>
    </row>
    <row r="25" spans="1:8" x14ac:dyDescent="0.25">
      <c r="A25" s="10">
        <v>2018</v>
      </c>
      <c r="B25" s="10">
        <v>5</v>
      </c>
      <c r="C25" s="11" t="s">
        <v>89</v>
      </c>
      <c r="D25" s="11" t="s">
        <v>79</v>
      </c>
      <c r="E25" s="11" t="s">
        <v>100</v>
      </c>
      <c r="F25" s="10">
        <v>73</v>
      </c>
      <c r="G25" s="10">
        <v>80</v>
      </c>
      <c r="H25" s="10">
        <v>153</v>
      </c>
    </row>
    <row r="26" spans="1:8" x14ac:dyDescent="0.25">
      <c r="A26" s="10">
        <v>2018</v>
      </c>
      <c r="B26" s="10">
        <v>5</v>
      </c>
      <c r="C26" s="11" t="s">
        <v>98</v>
      </c>
      <c r="D26" s="11" t="s">
        <v>68</v>
      </c>
      <c r="E26" s="11" t="s">
        <v>101</v>
      </c>
      <c r="F26" s="10">
        <v>153</v>
      </c>
      <c r="G26" s="10">
        <v>176</v>
      </c>
      <c r="H26" s="10">
        <v>329</v>
      </c>
    </row>
    <row r="27" spans="1:8" x14ac:dyDescent="0.25">
      <c r="A27" s="10">
        <v>2018</v>
      </c>
      <c r="B27" s="10">
        <v>5</v>
      </c>
      <c r="C27" s="11" t="s">
        <v>91</v>
      </c>
      <c r="D27" s="11" t="s">
        <v>68</v>
      </c>
      <c r="E27" s="11" t="s">
        <v>102</v>
      </c>
      <c r="F27" s="10">
        <v>117</v>
      </c>
      <c r="G27" s="10">
        <v>132</v>
      </c>
      <c r="H27" s="10">
        <v>249</v>
      </c>
    </row>
    <row r="28" spans="1:8" x14ac:dyDescent="0.25">
      <c r="A28" s="10">
        <v>2018</v>
      </c>
      <c r="B28" s="10">
        <v>5</v>
      </c>
      <c r="C28" s="11" t="s">
        <v>87</v>
      </c>
      <c r="D28" s="11" t="s">
        <v>68</v>
      </c>
      <c r="E28" s="11" t="s">
        <v>103</v>
      </c>
      <c r="F28" s="10">
        <v>117</v>
      </c>
      <c r="G28" s="10">
        <v>132</v>
      </c>
      <c r="H28" s="10">
        <v>249</v>
      </c>
    </row>
    <row r="29" spans="1:8" x14ac:dyDescent="0.25">
      <c r="A29" s="10">
        <v>2018</v>
      </c>
      <c r="B29" s="10">
        <v>5</v>
      </c>
      <c r="C29" s="11" t="s">
        <v>96</v>
      </c>
      <c r="D29" s="11" t="s">
        <v>104</v>
      </c>
      <c r="E29" s="11" t="s">
        <v>105</v>
      </c>
      <c r="F29" s="10">
        <v>26</v>
      </c>
      <c r="G29" s="10">
        <v>34</v>
      </c>
      <c r="H29" s="10">
        <v>60</v>
      </c>
    </row>
    <row r="30" spans="1:8" x14ac:dyDescent="0.25">
      <c r="A30" s="10">
        <v>2018</v>
      </c>
      <c r="B30" s="10">
        <v>5</v>
      </c>
      <c r="C30" s="11" t="s">
        <v>106</v>
      </c>
      <c r="D30" s="11" t="s">
        <v>79</v>
      </c>
      <c r="E30" s="11" t="s">
        <v>107</v>
      </c>
      <c r="F30" s="10">
        <v>28</v>
      </c>
      <c r="G30" s="10">
        <v>30</v>
      </c>
      <c r="H30" s="10">
        <v>58</v>
      </c>
    </row>
    <row r="31" spans="1:8" x14ac:dyDescent="0.25">
      <c r="A31" s="10">
        <v>2018</v>
      </c>
      <c r="B31" s="10">
        <v>5</v>
      </c>
      <c r="C31" s="11" t="s">
        <v>93</v>
      </c>
      <c r="D31" s="11" t="s">
        <v>104</v>
      </c>
      <c r="E31" s="11" t="s">
        <v>108</v>
      </c>
      <c r="F31" s="10">
        <v>13</v>
      </c>
      <c r="G31" s="10">
        <v>33</v>
      </c>
      <c r="H31" s="10">
        <v>46</v>
      </c>
    </row>
    <row r="32" spans="1:8" x14ac:dyDescent="0.25">
      <c r="A32" s="10">
        <v>2018</v>
      </c>
      <c r="B32" s="10">
        <v>6</v>
      </c>
      <c r="C32" s="11" t="s">
        <v>96</v>
      </c>
      <c r="D32" s="11" t="s">
        <v>104</v>
      </c>
      <c r="E32" s="11" t="s">
        <v>109</v>
      </c>
      <c r="F32" s="10">
        <v>30</v>
      </c>
      <c r="G32" s="10">
        <v>39</v>
      </c>
      <c r="H32" s="10">
        <v>69</v>
      </c>
    </row>
    <row r="33" spans="1:8" x14ac:dyDescent="0.25">
      <c r="A33" s="10">
        <v>2018</v>
      </c>
      <c r="B33" s="10">
        <v>6</v>
      </c>
      <c r="C33" s="11" t="s">
        <v>106</v>
      </c>
      <c r="D33" s="11" t="s">
        <v>79</v>
      </c>
      <c r="E33" s="11" t="s">
        <v>110</v>
      </c>
      <c r="F33" s="10">
        <v>50</v>
      </c>
      <c r="G33" s="10">
        <v>64</v>
      </c>
      <c r="H33" s="10">
        <v>114</v>
      </c>
    </row>
    <row r="34" spans="1:8" x14ac:dyDescent="0.25">
      <c r="A34" s="10">
        <v>2018</v>
      </c>
      <c r="B34" s="10">
        <v>6</v>
      </c>
      <c r="C34" s="12" t="s">
        <v>111</v>
      </c>
      <c r="D34" s="11" t="s">
        <v>112</v>
      </c>
      <c r="E34" s="11" t="s">
        <v>110</v>
      </c>
      <c r="F34" s="10">
        <v>50</v>
      </c>
      <c r="G34" s="10">
        <v>75</v>
      </c>
      <c r="H34" s="10">
        <v>125</v>
      </c>
    </row>
    <row r="35" spans="1:8" x14ac:dyDescent="0.25">
      <c r="A35" s="10">
        <v>2018</v>
      </c>
      <c r="B35" s="10">
        <v>6</v>
      </c>
      <c r="C35" s="11" t="s">
        <v>93</v>
      </c>
      <c r="D35" s="11" t="s">
        <v>104</v>
      </c>
      <c r="E35" s="11" t="s">
        <v>86</v>
      </c>
      <c r="F35" s="10">
        <v>3</v>
      </c>
      <c r="G35" s="10">
        <v>29</v>
      </c>
      <c r="H35" s="10">
        <v>32</v>
      </c>
    </row>
    <row r="36" spans="1:8" x14ac:dyDescent="0.25">
      <c r="A36" s="10">
        <v>2018</v>
      </c>
      <c r="B36" s="10">
        <v>6</v>
      </c>
      <c r="C36" s="11" t="s">
        <v>87</v>
      </c>
      <c r="D36" s="11" t="s">
        <v>68</v>
      </c>
      <c r="E36" s="11" t="s">
        <v>113</v>
      </c>
      <c r="F36" s="10">
        <v>167</v>
      </c>
      <c r="G36" s="10">
        <v>204</v>
      </c>
      <c r="H36" s="10">
        <v>371</v>
      </c>
    </row>
    <row r="37" spans="1:8" x14ac:dyDescent="0.25">
      <c r="A37" s="10">
        <v>2018</v>
      </c>
      <c r="B37" s="10">
        <v>7</v>
      </c>
      <c r="C37" s="11" t="s">
        <v>46</v>
      </c>
      <c r="D37" s="11" t="s">
        <v>24</v>
      </c>
      <c r="E37" s="11" t="s">
        <v>114</v>
      </c>
      <c r="F37" s="10">
        <v>25</v>
      </c>
      <c r="G37" s="10">
        <v>20</v>
      </c>
      <c r="H37" s="10">
        <v>45</v>
      </c>
    </row>
    <row r="38" spans="1:8" x14ac:dyDescent="0.25">
      <c r="A38" s="10">
        <v>2018</v>
      </c>
      <c r="B38" s="10">
        <v>7</v>
      </c>
      <c r="C38" s="11" t="s">
        <v>115</v>
      </c>
      <c r="D38" s="11" t="s">
        <v>50</v>
      </c>
      <c r="E38" s="11" t="s">
        <v>116</v>
      </c>
      <c r="F38" s="10">
        <v>25</v>
      </c>
      <c r="G38" s="10">
        <v>23</v>
      </c>
      <c r="H38" s="10">
        <v>48</v>
      </c>
    </row>
    <row r="39" spans="1:8" x14ac:dyDescent="0.25">
      <c r="A39" s="10">
        <v>2018</v>
      </c>
      <c r="B39" s="10">
        <v>8</v>
      </c>
      <c r="C39" s="11" t="s">
        <v>46</v>
      </c>
      <c r="D39" s="11" t="s">
        <v>24</v>
      </c>
      <c r="E39" s="11" t="s">
        <v>117</v>
      </c>
      <c r="F39" s="10">
        <v>24</v>
      </c>
      <c r="G39" s="10">
        <v>25</v>
      </c>
      <c r="H39" s="10">
        <v>49</v>
      </c>
    </row>
    <row r="40" spans="1:8" x14ac:dyDescent="0.25">
      <c r="A40" s="10">
        <v>2018</v>
      </c>
      <c r="B40" s="10">
        <v>8</v>
      </c>
      <c r="C40" s="11" t="s">
        <v>115</v>
      </c>
      <c r="D40" s="11" t="s">
        <v>50</v>
      </c>
      <c r="E40" s="11" t="s">
        <v>117</v>
      </c>
      <c r="F40" s="10">
        <v>24</v>
      </c>
      <c r="G40" s="10">
        <v>23</v>
      </c>
      <c r="H40" s="10">
        <v>47</v>
      </c>
    </row>
    <row r="41" spans="1:8" x14ac:dyDescent="0.25">
      <c r="A41" s="10">
        <v>2018</v>
      </c>
      <c r="B41" s="10">
        <v>9</v>
      </c>
      <c r="C41" s="11" t="s">
        <v>115</v>
      </c>
      <c r="D41" s="11" t="s">
        <v>118</v>
      </c>
      <c r="E41" s="11" t="s">
        <v>119</v>
      </c>
      <c r="F41" s="10">
        <v>15</v>
      </c>
      <c r="G41" s="10">
        <v>19</v>
      </c>
      <c r="H41" s="10">
        <v>34</v>
      </c>
    </row>
    <row r="42" spans="1:8" x14ac:dyDescent="0.25">
      <c r="A42" s="10">
        <v>2018</v>
      </c>
      <c r="B42" s="10">
        <v>9</v>
      </c>
      <c r="C42" s="11" t="s">
        <v>120</v>
      </c>
      <c r="D42" s="11" t="s">
        <v>121</v>
      </c>
      <c r="E42" s="11" t="s">
        <v>122</v>
      </c>
      <c r="F42" s="10">
        <v>120</v>
      </c>
      <c r="G42" s="10">
        <v>99</v>
      </c>
      <c r="H42" s="10">
        <v>219</v>
      </c>
    </row>
    <row r="43" spans="1:8" x14ac:dyDescent="0.25">
      <c r="A43" s="10">
        <v>2018</v>
      </c>
      <c r="B43" s="10">
        <v>9</v>
      </c>
      <c r="C43" s="11" t="s">
        <v>46</v>
      </c>
      <c r="D43" s="11" t="s">
        <v>24</v>
      </c>
      <c r="E43" s="11" t="s">
        <v>90</v>
      </c>
      <c r="F43" s="10">
        <v>15</v>
      </c>
      <c r="G43" s="10">
        <v>19</v>
      </c>
      <c r="H43" s="10">
        <v>34</v>
      </c>
    </row>
    <row r="44" spans="1:8" x14ac:dyDescent="0.25">
      <c r="A44" s="10">
        <v>2018</v>
      </c>
      <c r="B44" s="10">
        <v>9</v>
      </c>
      <c r="C44" s="11" t="s">
        <v>123</v>
      </c>
      <c r="D44" s="11" t="s">
        <v>124</v>
      </c>
      <c r="E44" s="11" t="s">
        <v>125</v>
      </c>
      <c r="F44" s="10">
        <v>26</v>
      </c>
      <c r="G44" s="10">
        <v>19</v>
      </c>
      <c r="H44" s="10">
        <v>45</v>
      </c>
    </row>
    <row r="45" spans="1:8" x14ac:dyDescent="0.25">
      <c r="A45" s="10">
        <v>2018</v>
      </c>
      <c r="B45" s="10">
        <v>10</v>
      </c>
      <c r="C45" s="11" t="s">
        <v>126</v>
      </c>
      <c r="D45" s="11" t="s">
        <v>112</v>
      </c>
      <c r="E45" s="11" t="s">
        <v>85</v>
      </c>
      <c r="F45" s="10">
        <v>20</v>
      </c>
      <c r="G45" s="10">
        <v>15</v>
      </c>
      <c r="H45" s="10">
        <v>35</v>
      </c>
    </row>
    <row r="46" spans="1:8" x14ac:dyDescent="0.25">
      <c r="A46" s="10">
        <v>2018</v>
      </c>
      <c r="B46" s="10">
        <v>10</v>
      </c>
      <c r="C46" s="11" t="s">
        <v>127</v>
      </c>
      <c r="D46" s="11" t="s">
        <v>128</v>
      </c>
      <c r="E46" s="11" t="s">
        <v>129</v>
      </c>
      <c r="F46" s="10">
        <v>133</v>
      </c>
      <c r="G46" s="10">
        <v>138</v>
      </c>
      <c r="H46" s="10">
        <v>271</v>
      </c>
    </row>
    <row r="47" spans="1:8" x14ac:dyDescent="0.25">
      <c r="A47" s="10">
        <v>2018</v>
      </c>
      <c r="B47" s="10">
        <v>10</v>
      </c>
      <c r="C47" s="11" t="s">
        <v>130</v>
      </c>
      <c r="D47" s="11" t="s">
        <v>60</v>
      </c>
      <c r="E47" s="11" t="s">
        <v>131</v>
      </c>
      <c r="F47" s="10">
        <v>59</v>
      </c>
      <c r="G47" s="10">
        <v>64</v>
      </c>
      <c r="H47" s="10">
        <v>123</v>
      </c>
    </row>
    <row r="48" spans="1:8" x14ac:dyDescent="0.25">
      <c r="A48" s="10">
        <v>2018</v>
      </c>
      <c r="B48" s="10">
        <v>10</v>
      </c>
      <c r="C48" s="11" t="s">
        <v>96</v>
      </c>
      <c r="D48" s="11" t="s">
        <v>94</v>
      </c>
      <c r="E48" s="11" t="s">
        <v>132</v>
      </c>
      <c r="F48" s="10">
        <v>54</v>
      </c>
      <c r="G48" s="10">
        <v>75</v>
      </c>
      <c r="H48" s="10">
        <v>129</v>
      </c>
    </row>
    <row r="49" spans="1:8" x14ac:dyDescent="0.25">
      <c r="A49" s="10">
        <v>2018</v>
      </c>
      <c r="B49" s="10">
        <v>11</v>
      </c>
      <c r="C49" s="11" t="s">
        <v>126</v>
      </c>
      <c r="D49" s="11" t="s">
        <v>112</v>
      </c>
      <c r="E49" s="11" t="s">
        <v>90</v>
      </c>
      <c r="F49" s="10">
        <v>15</v>
      </c>
      <c r="G49" s="10">
        <v>30</v>
      </c>
      <c r="H49" s="10">
        <v>45</v>
      </c>
    </row>
    <row r="50" spans="1:8" x14ac:dyDescent="0.25">
      <c r="A50" s="10">
        <v>2018</v>
      </c>
      <c r="B50" s="10">
        <v>11</v>
      </c>
      <c r="C50" s="11" t="s">
        <v>96</v>
      </c>
      <c r="D50" s="11" t="s">
        <v>94</v>
      </c>
      <c r="E50" s="11" t="s">
        <v>72</v>
      </c>
      <c r="F50" s="10">
        <v>51</v>
      </c>
      <c r="G50" s="10">
        <v>85</v>
      </c>
      <c r="H50" s="10">
        <v>136</v>
      </c>
    </row>
    <row r="51" spans="1:8" x14ac:dyDescent="0.25">
      <c r="A51" s="10">
        <v>2018</v>
      </c>
      <c r="B51" s="10">
        <v>11</v>
      </c>
      <c r="C51" s="12" t="s">
        <v>133</v>
      </c>
      <c r="D51" s="11" t="s">
        <v>60</v>
      </c>
      <c r="E51" s="11" t="s">
        <v>134</v>
      </c>
      <c r="F51" s="10">
        <v>25</v>
      </c>
      <c r="G51" s="10">
        <v>38</v>
      </c>
      <c r="H51" s="10">
        <v>63</v>
      </c>
    </row>
    <row r="52" spans="1:8" x14ac:dyDescent="0.25">
      <c r="A52" s="10">
        <v>2018</v>
      </c>
      <c r="B52" s="10">
        <v>11</v>
      </c>
      <c r="C52" s="11" t="s">
        <v>135</v>
      </c>
      <c r="D52" s="11" t="s">
        <v>60</v>
      </c>
      <c r="E52" s="11" t="s">
        <v>136</v>
      </c>
      <c r="F52" s="10">
        <v>16</v>
      </c>
      <c r="G52" s="10">
        <v>16</v>
      </c>
      <c r="H52" s="10">
        <v>32</v>
      </c>
    </row>
    <row r="53" spans="1:8" x14ac:dyDescent="0.25">
      <c r="A53" s="10">
        <v>2018</v>
      </c>
      <c r="B53" s="10">
        <v>11</v>
      </c>
      <c r="C53" s="12" t="s">
        <v>137</v>
      </c>
      <c r="D53" s="11" t="s">
        <v>60</v>
      </c>
      <c r="E53" s="11" t="s">
        <v>138</v>
      </c>
      <c r="F53" s="10">
        <v>18</v>
      </c>
      <c r="G53" s="10">
        <v>25</v>
      </c>
      <c r="H53" s="10">
        <v>43</v>
      </c>
    </row>
    <row r="54" spans="1:8" x14ac:dyDescent="0.25">
      <c r="A54" s="10">
        <v>2018</v>
      </c>
      <c r="B54" s="10">
        <v>11</v>
      </c>
      <c r="C54" s="11" t="s">
        <v>127</v>
      </c>
      <c r="D54" s="11" t="s">
        <v>128</v>
      </c>
      <c r="E54" s="11" t="s">
        <v>139</v>
      </c>
      <c r="F54" s="10">
        <v>196</v>
      </c>
      <c r="G54" s="10">
        <v>138</v>
      </c>
      <c r="H54" s="10">
        <v>334</v>
      </c>
    </row>
    <row r="55" spans="1:8" x14ac:dyDescent="0.25">
      <c r="A55" s="10">
        <v>2018</v>
      </c>
      <c r="B55" s="10">
        <v>11</v>
      </c>
      <c r="C55" s="11" t="s">
        <v>130</v>
      </c>
      <c r="D55" s="11" t="s">
        <v>60</v>
      </c>
      <c r="E55" s="11" t="s">
        <v>140</v>
      </c>
      <c r="F55" s="10">
        <v>13</v>
      </c>
      <c r="G55" s="10">
        <v>19</v>
      </c>
      <c r="H55" s="10">
        <v>32</v>
      </c>
    </row>
    <row r="56" spans="1:8" x14ac:dyDescent="0.25">
      <c r="A56" s="10">
        <v>2018</v>
      </c>
      <c r="B56" s="10">
        <v>12</v>
      </c>
      <c r="C56" s="11" t="s">
        <v>141</v>
      </c>
      <c r="D56" s="11" t="s">
        <v>128</v>
      </c>
      <c r="E56" s="11" t="s">
        <v>142</v>
      </c>
      <c r="F56" s="10">
        <v>22</v>
      </c>
      <c r="G56" s="10">
        <v>21</v>
      </c>
      <c r="H56" s="10">
        <v>43</v>
      </c>
    </row>
    <row r="57" spans="1:8" x14ac:dyDescent="0.25">
      <c r="A57" s="10">
        <v>2018</v>
      </c>
      <c r="B57" s="10">
        <v>12</v>
      </c>
      <c r="C57" s="11" t="s">
        <v>143</v>
      </c>
      <c r="D57" s="11" t="s">
        <v>112</v>
      </c>
      <c r="E57" s="11" t="s">
        <v>90</v>
      </c>
      <c r="F57" s="10">
        <v>20</v>
      </c>
      <c r="G57" s="10">
        <v>30</v>
      </c>
      <c r="H57" s="10">
        <v>50</v>
      </c>
    </row>
    <row r="58" spans="1:8" x14ac:dyDescent="0.25">
      <c r="A58" s="10">
        <v>2018</v>
      </c>
      <c r="B58" s="10">
        <v>12</v>
      </c>
      <c r="C58" s="11" t="s">
        <v>96</v>
      </c>
      <c r="D58" s="11" t="s">
        <v>94</v>
      </c>
      <c r="E58" s="11" t="s">
        <v>144</v>
      </c>
      <c r="F58" s="10">
        <v>26</v>
      </c>
      <c r="G58" s="10">
        <v>53</v>
      </c>
      <c r="H58" s="10">
        <v>79</v>
      </c>
    </row>
    <row r="59" spans="1:8" x14ac:dyDescent="0.25">
      <c r="A59" s="10">
        <v>2018</v>
      </c>
      <c r="B59" s="10">
        <v>12</v>
      </c>
      <c r="C59" s="11" t="s">
        <v>145</v>
      </c>
      <c r="D59" s="11" t="s">
        <v>146</v>
      </c>
      <c r="E59" s="11" t="s">
        <v>147</v>
      </c>
      <c r="F59" s="10">
        <v>44</v>
      </c>
      <c r="G59" s="10">
        <v>57</v>
      </c>
      <c r="H59" s="10">
        <v>101</v>
      </c>
    </row>
    <row r="70" spans="3:15" x14ac:dyDescent="0.25">
      <c r="D70" s="8">
        <v>1</v>
      </c>
      <c r="E70" s="8">
        <v>2</v>
      </c>
      <c r="F70" s="8">
        <v>3</v>
      </c>
      <c r="G70" s="8">
        <v>4</v>
      </c>
      <c r="H70" s="8">
        <v>5</v>
      </c>
      <c r="I70" s="8">
        <v>6</v>
      </c>
      <c r="J70" s="8">
        <v>7</v>
      </c>
      <c r="K70" s="8">
        <v>8</v>
      </c>
      <c r="L70" s="8">
        <v>9</v>
      </c>
      <c r="M70" s="8">
        <v>10</v>
      </c>
      <c r="N70" s="8">
        <v>11</v>
      </c>
      <c r="O70" s="8">
        <v>12</v>
      </c>
    </row>
    <row r="71" spans="3:15" x14ac:dyDescent="0.25">
      <c r="C71" s="4" t="s">
        <v>59</v>
      </c>
      <c r="D71">
        <v>52</v>
      </c>
      <c r="E71">
        <v>47</v>
      </c>
      <c r="F71">
        <v>46</v>
      </c>
      <c r="G71">
        <v>39</v>
      </c>
      <c r="H71">
        <v>46</v>
      </c>
      <c r="I71">
        <v>32</v>
      </c>
    </row>
    <row r="72" spans="3:15" x14ac:dyDescent="0.25">
      <c r="C72" s="4" t="s">
        <v>44</v>
      </c>
      <c r="D72" s="6">
        <v>58</v>
      </c>
      <c r="E72" s="6">
        <v>159</v>
      </c>
    </row>
    <row r="73" spans="3:15" x14ac:dyDescent="0.25">
      <c r="C73" s="4" t="s">
        <v>65</v>
      </c>
      <c r="D73">
        <v>96</v>
      </c>
      <c r="E73">
        <v>93</v>
      </c>
      <c r="F73">
        <v>61</v>
      </c>
      <c r="G73">
        <v>86</v>
      </c>
      <c r="H73">
        <v>60</v>
      </c>
      <c r="I73">
        <v>69</v>
      </c>
      <c r="L73">
        <v>45</v>
      </c>
      <c r="M73">
        <v>129</v>
      </c>
      <c r="N73">
        <v>136</v>
      </c>
      <c r="O73">
        <v>79</v>
      </c>
    </row>
    <row r="74" spans="3:15" x14ac:dyDescent="0.25">
      <c r="C74" s="13" t="s">
        <v>148</v>
      </c>
      <c r="F74" s="18">
        <v>111</v>
      </c>
      <c r="G74" s="18">
        <v>199</v>
      </c>
      <c r="H74" s="18">
        <v>153</v>
      </c>
    </row>
    <row r="75" spans="3:15" x14ac:dyDescent="0.25">
      <c r="C75" s="13" t="s">
        <v>45</v>
      </c>
      <c r="H75" s="15">
        <v>58</v>
      </c>
      <c r="I75" s="15">
        <v>114</v>
      </c>
    </row>
    <row r="76" spans="3:15" x14ac:dyDescent="0.25">
      <c r="C76" s="13" t="s">
        <v>46</v>
      </c>
      <c r="J76" s="16">
        <v>45</v>
      </c>
      <c r="K76" s="16">
        <v>49</v>
      </c>
      <c r="L76" s="16">
        <v>34</v>
      </c>
    </row>
    <row r="77" spans="3:15" x14ac:dyDescent="0.25">
      <c r="C77" s="13" t="s">
        <v>149</v>
      </c>
      <c r="M77" s="19">
        <v>123</v>
      </c>
      <c r="N77" s="19">
        <v>32</v>
      </c>
    </row>
    <row r="78" spans="3:15" x14ac:dyDescent="0.25">
      <c r="C78" t="s">
        <v>133</v>
      </c>
      <c r="N78">
        <v>63</v>
      </c>
    </row>
    <row r="79" spans="3:15" x14ac:dyDescent="0.25">
      <c r="C79" s="4" t="s">
        <v>135</v>
      </c>
      <c r="N79">
        <v>32</v>
      </c>
    </row>
    <row r="80" spans="3:15" x14ac:dyDescent="0.25">
      <c r="C80" t="s">
        <v>137</v>
      </c>
      <c r="N80">
        <v>43</v>
      </c>
    </row>
    <row r="82" spans="3:16" x14ac:dyDescent="0.25">
      <c r="C82" s="4" t="s">
        <v>67</v>
      </c>
      <c r="D82" s="5">
        <v>125</v>
      </c>
      <c r="E82" s="5">
        <v>71</v>
      </c>
      <c r="F82" s="5">
        <v>30</v>
      </c>
      <c r="G82" s="5">
        <v>44</v>
      </c>
      <c r="H82" s="5">
        <v>249</v>
      </c>
      <c r="O82" s="5">
        <v>101</v>
      </c>
    </row>
    <row r="83" spans="3:16" x14ac:dyDescent="0.25">
      <c r="C83" s="4" t="s">
        <v>47</v>
      </c>
      <c r="E83" s="7">
        <v>79</v>
      </c>
      <c r="F83" s="7">
        <v>36</v>
      </c>
      <c r="G83" s="7">
        <v>138</v>
      </c>
      <c r="H83" s="7">
        <v>249</v>
      </c>
      <c r="I83" s="7">
        <v>371</v>
      </c>
    </row>
    <row r="84" spans="3:16" x14ac:dyDescent="0.25">
      <c r="C84" t="s">
        <v>48</v>
      </c>
      <c r="E84" s="9">
        <v>250</v>
      </c>
      <c r="F84" s="9">
        <v>186</v>
      </c>
      <c r="G84" s="9">
        <v>146</v>
      </c>
      <c r="H84" s="9">
        <v>329</v>
      </c>
      <c r="L84" s="9">
        <v>219</v>
      </c>
      <c r="M84" s="9">
        <v>271</v>
      </c>
      <c r="N84" s="9">
        <v>334</v>
      </c>
      <c r="O84" s="9">
        <v>43</v>
      </c>
    </row>
    <row r="86" spans="3:16" x14ac:dyDescent="0.25">
      <c r="C86" t="s">
        <v>49</v>
      </c>
      <c r="E86">
        <v>11</v>
      </c>
    </row>
    <row r="88" spans="3:16" x14ac:dyDescent="0.25">
      <c r="C88" t="s">
        <v>111</v>
      </c>
      <c r="I88" s="17">
        <v>125</v>
      </c>
      <c r="J88" s="17">
        <v>48</v>
      </c>
      <c r="K88" s="17">
        <v>47</v>
      </c>
      <c r="L88" s="17">
        <v>34</v>
      </c>
      <c r="M88" s="17">
        <v>35</v>
      </c>
      <c r="N88" s="17">
        <v>45</v>
      </c>
      <c r="O88" s="17">
        <v>50</v>
      </c>
    </row>
    <row r="89" spans="3:16" x14ac:dyDescent="0.25">
      <c r="D89">
        <f>SUM(D71:D88)</f>
        <v>331</v>
      </c>
      <c r="E89">
        <f t="shared" ref="E89:O89" si="0">SUM(E71:E88)</f>
        <v>710</v>
      </c>
      <c r="F89">
        <f t="shared" si="0"/>
        <v>470</v>
      </c>
      <c r="G89">
        <f t="shared" si="0"/>
        <v>652</v>
      </c>
      <c r="H89">
        <f t="shared" si="0"/>
        <v>1144</v>
      </c>
      <c r="I89">
        <f t="shared" si="0"/>
        <v>711</v>
      </c>
      <c r="J89">
        <f t="shared" si="0"/>
        <v>93</v>
      </c>
      <c r="K89">
        <f t="shared" si="0"/>
        <v>96</v>
      </c>
      <c r="L89">
        <f t="shared" si="0"/>
        <v>332</v>
      </c>
      <c r="M89">
        <f t="shared" si="0"/>
        <v>558</v>
      </c>
      <c r="N89">
        <f t="shared" si="0"/>
        <v>685</v>
      </c>
      <c r="O89">
        <f t="shared" si="0"/>
        <v>273</v>
      </c>
    </row>
    <row r="93" spans="3:16" x14ac:dyDescent="0.25">
      <c r="D93" s="8">
        <v>1</v>
      </c>
      <c r="E93" s="8">
        <v>2</v>
      </c>
      <c r="F93" s="8">
        <v>3</v>
      </c>
      <c r="G93" s="8">
        <v>4</v>
      </c>
      <c r="H93" s="8">
        <v>5</v>
      </c>
      <c r="I93" s="8">
        <v>6</v>
      </c>
      <c r="J93" s="8">
        <v>7</v>
      </c>
      <c r="K93" s="8">
        <v>8</v>
      </c>
      <c r="L93" s="8">
        <v>9</v>
      </c>
      <c r="M93" s="8">
        <v>10</v>
      </c>
      <c r="N93" s="8">
        <v>11</v>
      </c>
      <c r="O93" s="8">
        <v>12</v>
      </c>
    </row>
    <row r="94" spans="3:16" x14ac:dyDescent="0.25">
      <c r="C94" s="4" t="s">
        <v>59</v>
      </c>
      <c r="D94">
        <v>3</v>
      </c>
      <c r="E94">
        <v>3</v>
      </c>
      <c r="F94">
        <v>3</v>
      </c>
      <c r="G94">
        <v>4</v>
      </c>
      <c r="H94">
        <v>3</v>
      </c>
      <c r="I94">
        <v>3</v>
      </c>
      <c r="P94">
        <f>SUM(D94:O94)</f>
        <v>19</v>
      </c>
    </row>
    <row r="95" spans="3:16" x14ac:dyDescent="0.25">
      <c r="C95" s="4" t="s">
        <v>44</v>
      </c>
      <c r="D95" s="6"/>
      <c r="E95" s="6"/>
    </row>
    <row r="96" spans="3:16" x14ac:dyDescent="0.25">
      <c r="C96" s="4" t="s">
        <v>65</v>
      </c>
      <c r="D96">
        <v>4</v>
      </c>
      <c r="E96">
        <v>4</v>
      </c>
      <c r="F96">
        <v>3</v>
      </c>
      <c r="G96">
        <v>4</v>
      </c>
      <c r="H96">
        <v>3</v>
      </c>
      <c r="I96">
        <v>4</v>
      </c>
      <c r="L96">
        <v>1</v>
      </c>
      <c r="M96">
        <v>4</v>
      </c>
      <c r="N96">
        <v>4</v>
      </c>
      <c r="O96">
        <v>3</v>
      </c>
      <c r="P96">
        <f>SUM(D96:O96)</f>
        <v>34</v>
      </c>
    </row>
    <row r="97" spans="3:16" x14ac:dyDescent="0.25">
      <c r="C97" s="13" t="s">
        <v>148</v>
      </c>
      <c r="F97" s="14"/>
      <c r="G97" s="14"/>
      <c r="H97" s="14"/>
    </row>
    <row r="98" spans="3:16" x14ac:dyDescent="0.25">
      <c r="C98" s="13" t="s">
        <v>45</v>
      </c>
      <c r="H98" s="15"/>
      <c r="I98" s="15"/>
    </row>
    <row r="99" spans="3:16" x14ac:dyDescent="0.25">
      <c r="C99" s="13" t="s">
        <v>46</v>
      </c>
      <c r="J99" s="16"/>
      <c r="K99" s="16"/>
      <c r="L99" s="16"/>
    </row>
    <row r="100" spans="3:16" x14ac:dyDescent="0.25">
      <c r="C100" s="13" t="s">
        <v>149</v>
      </c>
      <c r="M100" s="19"/>
      <c r="N100" s="19"/>
    </row>
    <row r="101" spans="3:16" x14ac:dyDescent="0.25">
      <c r="C101" t="s">
        <v>133</v>
      </c>
    </row>
    <row r="102" spans="3:16" x14ac:dyDescent="0.25">
      <c r="C102" s="4" t="s">
        <v>135</v>
      </c>
    </row>
    <row r="103" spans="3:16" x14ac:dyDescent="0.25">
      <c r="C103" t="s">
        <v>137</v>
      </c>
    </row>
    <row r="105" spans="3:16" x14ac:dyDescent="0.25">
      <c r="C105" s="4" t="s">
        <v>67</v>
      </c>
      <c r="D105" s="5"/>
      <c r="E105" s="5"/>
      <c r="F105" s="5"/>
      <c r="G105" s="5"/>
      <c r="H105" s="5"/>
      <c r="O105" s="5"/>
    </row>
    <row r="106" spans="3:16" x14ac:dyDescent="0.25">
      <c r="C106" s="4" t="s">
        <v>47</v>
      </c>
      <c r="E106" s="7"/>
      <c r="F106" s="7"/>
      <c r="G106" s="7"/>
      <c r="H106" s="7"/>
      <c r="I106" s="7"/>
    </row>
    <row r="107" spans="3:16" x14ac:dyDescent="0.25">
      <c r="C107" t="s">
        <v>48</v>
      </c>
      <c r="E107" s="9"/>
      <c r="F107" s="9"/>
      <c r="G107" s="9"/>
      <c r="H107" s="9"/>
      <c r="L107" s="9"/>
      <c r="M107" s="9"/>
      <c r="N107" s="9"/>
      <c r="O107" s="9"/>
    </row>
    <row r="109" spans="3:16" x14ac:dyDescent="0.25">
      <c r="C109" t="s">
        <v>49</v>
      </c>
      <c r="E109">
        <v>1</v>
      </c>
    </row>
    <row r="111" spans="3:16" x14ac:dyDescent="0.25">
      <c r="C111" t="s">
        <v>111</v>
      </c>
      <c r="I111" s="17"/>
      <c r="J111" s="17"/>
      <c r="K111" s="17"/>
      <c r="L111" s="17"/>
      <c r="M111" s="17"/>
      <c r="N111" s="17"/>
      <c r="O111" s="17"/>
    </row>
    <row r="112" spans="3:16" x14ac:dyDescent="0.25">
      <c r="P112">
        <v>54</v>
      </c>
    </row>
    <row r="115" spans="4:15" x14ac:dyDescent="0.25">
      <c r="D115">
        <v>9</v>
      </c>
      <c r="E115">
        <v>12</v>
      </c>
      <c r="F115">
        <v>10</v>
      </c>
      <c r="G115">
        <v>12</v>
      </c>
      <c r="H115">
        <v>11</v>
      </c>
      <c r="I115">
        <v>10</v>
      </c>
      <c r="J115">
        <v>2</v>
      </c>
      <c r="K115">
        <v>2</v>
      </c>
      <c r="L115">
        <v>4</v>
      </c>
      <c r="M115">
        <v>7</v>
      </c>
      <c r="N115">
        <v>7</v>
      </c>
      <c r="O115">
        <v>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9"/>
  <sheetViews>
    <sheetView zoomScaleNormal="100" workbookViewId="0"/>
  </sheetViews>
  <sheetFormatPr baseColWidth="10" defaultColWidth="8.7109375" defaultRowHeight="14.25" x14ac:dyDescent="0.25"/>
  <cols>
    <col min="1" max="1" width="7.28515625" style="21" customWidth="1"/>
    <col min="2" max="2" width="2.5703125" style="21" customWidth="1"/>
    <col min="3" max="3" width="7.85546875" style="21" customWidth="1"/>
    <col min="4" max="4" width="15.28515625" style="21" customWidth="1"/>
    <col min="5" max="5" width="8.5703125" style="21" customWidth="1"/>
    <col min="6" max="6" width="5.42578125" style="21" customWidth="1"/>
    <col min="7" max="7" width="8.5703125" style="21" customWidth="1"/>
    <col min="8" max="10" width="8.7109375" style="21"/>
    <col min="11" max="11" width="8.42578125" style="21" customWidth="1"/>
    <col min="12" max="12" width="8.140625" style="21" customWidth="1"/>
    <col min="13" max="13" width="5.28515625" style="21" customWidth="1"/>
    <col min="14" max="16384" width="8.7109375" style="21"/>
  </cols>
  <sheetData>
    <row r="1" spans="1:13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</row>
    <row r="2" spans="1:13" ht="21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</row>
    <row r="3" spans="1:13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</row>
    <row r="4" spans="1:13" ht="15.75" customHeigh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13" x14ac:dyDescent="0.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</row>
    <row r="6" spans="1:13" x14ac:dyDescent="0.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</row>
    <row r="7" spans="1:13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</row>
    <row r="8" spans="1:13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</row>
    <row r="9" spans="1:13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</row>
    <row r="10" spans="1:13" ht="18.75" x14ac:dyDescent="0.25">
      <c r="A10" s="20"/>
      <c r="B10" s="22" t="s">
        <v>0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3" ht="22.5" customHeight="1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</row>
    <row r="12" spans="1:13" x14ac:dyDescent="0.25">
      <c r="A12" s="20"/>
      <c r="B12" s="20"/>
      <c r="C12" s="156" t="s">
        <v>10</v>
      </c>
      <c r="D12" s="156"/>
      <c r="E12" s="156"/>
      <c r="F12" s="156"/>
      <c r="G12" s="156"/>
      <c r="H12" s="156"/>
      <c r="I12" s="156"/>
      <c r="J12" s="156"/>
      <c r="K12" s="156"/>
      <c r="L12" s="156"/>
      <c r="M12" s="20"/>
    </row>
    <row r="13" spans="1:13" x14ac:dyDescent="0.25">
      <c r="A13" s="20"/>
      <c r="B13" s="20"/>
      <c r="C13" s="23" t="s">
        <v>21</v>
      </c>
      <c r="D13" s="24"/>
      <c r="E13" s="24"/>
      <c r="F13" s="24"/>
      <c r="G13" s="24"/>
      <c r="H13" s="24"/>
      <c r="I13" s="24"/>
      <c r="J13" s="24"/>
      <c r="K13" s="24"/>
      <c r="L13" s="24"/>
      <c r="M13" s="20"/>
    </row>
    <row r="14" spans="1:13" x14ac:dyDescent="0.25">
      <c r="A14" s="20"/>
      <c r="B14" s="20"/>
      <c r="C14" s="157" t="s">
        <v>206</v>
      </c>
      <c r="D14" s="158"/>
      <c r="E14" s="158"/>
      <c r="F14" s="158"/>
      <c r="G14" s="158"/>
      <c r="H14" s="158"/>
      <c r="I14" s="158"/>
      <c r="J14" s="158"/>
      <c r="K14" s="158"/>
      <c r="L14" s="158"/>
      <c r="M14" s="20"/>
    </row>
    <row r="15" spans="1:13" x14ac:dyDescent="0.2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</row>
    <row r="16" spans="1:13" x14ac:dyDescent="0.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</row>
    <row r="17" spans="1:13" x14ac:dyDescent="0.25">
      <c r="A17" s="20"/>
      <c r="B17" s="20"/>
      <c r="C17" s="25" t="s">
        <v>1</v>
      </c>
      <c r="D17" s="20"/>
      <c r="E17" s="20"/>
      <c r="F17" s="20"/>
      <c r="G17" s="20"/>
      <c r="H17" s="20"/>
      <c r="I17" s="20"/>
      <c r="J17" s="20"/>
      <c r="K17" s="20"/>
      <c r="L17" s="20"/>
      <c r="M17" s="20"/>
    </row>
    <row r="18" spans="1:13" x14ac:dyDescent="0.25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</row>
    <row r="19" spans="1:13" s="30" customFormat="1" ht="15" x14ac:dyDescent="0.25">
      <c r="A19" s="28"/>
      <c r="B19" s="28"/>
      <c r="C19" s="28" t="s">
        <v>155</v>
      </c>
      <c r="D19" s="28"/>
      <c r="E19" s="28"/>
      <c r="F19" s="28"/>
      <c r="G19" s="28"/>
      <c r="H19" s="28"/>
      <c r="I19" s="28"/>
      <c r="J19" s="28"/>
      <c r="K19" s="28"/>
      <c r="L19" s="31" t="s">
        <v>3</v>
      </c>
      <c r="M19" s="28"/>
    </row>
    <row r="20" spans="1:13" s="30" customFormat="1" ht="15" x14ac:dyDescent="0.25">
      <c r="A20" s="28"/>
      <c r="B20" s="28"/>
      <c r="C20" s="28" t="s">
        <v>190</v>
      </c>
      <c r="D20" s="28"/>
      <c r="E20" s="28"/>
      <c r="F20" s="28"/>
      <c r="G20" s="28"/>
      <c r="H20" s="28"/>
      <c r="I20" s="28"/>
      <c r="J20" s="28"/>
      <c r="K20" s="28"/>
      <c r="L20" s="31" t="s">
        <v>4</v>
      </c>
      <c r="M20" s="28"/>
    </row>
    <row r="21" spans="1:13" s="30" customFormat="1" ht="15" x14ac:dyDescent="0.25">
      <c r="A21" s="28"/>
      <c r="B21" s="28"/>
      <c r="C21" s="28" t="s">
        <v>168</v>
      </c>
      <c r="D21" s="28"/>
      <c r="E21" s="28"/>
      <c r="F21" s="28"/>
      <c r="G21" s="28"/>
      <c r="H21" s="28"/>
      <c r="I21" s="28"/>
      <c r="J21" s="28"/>
      <c r="K21" s="28"/>
      <c r="L21" s="31" t="s">
        <v>5</v>
      </c>
      <c r="M21" s="28"/>
    </row>
    <row r="22" spans="1:13" s="30" customFormat="1" ht="15" x14ac:dyDescent="0.25">
      <c r="A22" s="28"/>
      <c r="B22" s="28"/>
      <c r="C22" s="28" t="s">
        <v>169</v>
      </c>
      <c r="D22" s="28"/>
      <c r="E22" s="28"/>
      <c r="F22" s="28"/>
      <c r="G22" s="28"/>
      <c r="H22" s="28"/>
      <c r="I22" s="28"/>
      <c r="J22" s="28"/>
      <c r="K22" s="28"/>
      <c r="L22" s="31" t="s">
        <v>156</v>
      </c>
      <c r="M22" s="28"/>
    </row>
    <row r="23" spans="1:13" s="30" customFormat="1" ht="15" x14ac:dyDescent="0.25">
      <c r="A23" s="28"/>
      <c r="B23" s="28"/>
      <c r="C23" s="28" t="s">
        <v>170</v>
      </c>
      <c r="D23" s="28"/>
      <c r="E23" s="28"/>
      <c r="F23" s="28"/>
      <c r="G23" s="28"/>
      <c r="H23" s="28"/>
      <c r="I23" s="28"/>
      <c r="J23" s="28"/>
      <c r="K23" s="28"/>
      <c r="L23" s="31" t="s">
        <v>157</v>
      </c>
      <c r="M23" s="28"/>
    </row>
    <row r="24" spans="1:13" s="30" customFormat="1" ht="15" x14ac:dyDescent="0.25">
      <c r="A24" s="28"/>
      <c r="B24" s="28"/>
      <c r="C24" s="28" t="s">
        <v>171</v>
      </c>
      <c r="D24" s="28"/>
      <c r="E24" s="28"/>
      <c r="F24" s="28"/>
      <c r="G24" s="28"/>
      <c r="H24" s="28"/>
      <c r="I24" s="28"/>
      <c r="J24" s="28"/>
      <c r="K24" s="28"/>
      <c r="L24" s="31" t="s">
        <v>158</v>
      </c>
      <c r="M24" s="28"/>
    </row>
    <row r="25" spans="1:13" s="30" customFormat="1" ht="15" x14ac:dyDescent="0.25">
      <c r="A25" s="28"/>
      <c r="B25" s="28"/>
      <c r="C25" s="28" t="s">
        <v>172</v>
      </c>
      <c r="D25" s="28"/>
      <c r="E25" s="28"/>
      <c r="F25" s="28"/>
      <c r="G25" s="28"/>
      <c r="H25" s="28"/>
      <c r="I25" s="28"/>
      <c r="J25" s="28"/>
      <c r="K25" s="28"/>
      <c r="L25" s="31" t="s">
        <v>192</v>
      </c>
      <c r="M25" s="28"/>
    </row>
    <row r="26" spans="1:13" s="30" customFormat="1" x14ac:dyDescent="0.25">
      <c r="A26" s="28"/>
      <c r="B26" s="28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8"/>
    </row>
    <row r="27" spans="1:13" ht="26.25" customHeight="1" x14ac:dyDescent="0.25">
      <c r="A27" s="20"/>
      <c r="B27" s="20"/>
      <c r="C27" s="25" t="s">
        <v>2</v>
      </c>
      <c r="D27" s="20"/>
      <c r="E27" s="20"/>
      <c r="F27" s="20"/>
      <c r="G27" s="20"/>
      <c r="H27" s="20"/>
      <c r="I27" s="20"/>
      <c r="J27" s="20"/>
      <c r="K27" s="20"/>
      <c r="L27" s="20"/>
      <c r="M27" s="20"/>
    </row>
    <row r="28" spans="1:13" x14ac:dyDescent="0.25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</row>
    <row r="29" spans="1:13" ht="15" x14ac:dyDescent="0.25">
      <c r="A29" s="20"/>
      <c r="B29" s="20"/>
      <c r="C29" s="28" t="s">
        <v>159</v>
      </c>
      <c r="D29" s="28"/>
      <c r="E29" s="28"/>
      <c r="F29" s="28"/>
      <c r="G29" s="28"/>
      <c r="H29" s="28"/>
      <c r="I29" s="28"/>
      <c r="J29" s="28"/>
      <c r="K29" s="28"/>
      <c r="L29" s="31" t="s">
        <v>3</v>
      </c>
      <c r="M29" s="20"/>
    </row>
    <row r="30" spans="1:13" s="30" customFormat="1" ht="15" x14ac:dyDescent="0.25">
      <c r="A30" s="28"/>
      <c r="B30" s="28"/>
      <c r="C30" s="28" t="s">
        <v>160</v>
      </c>
      <c r="D30" s="28"/>
      <c r="E30" s="28"/>
      <c r="F30" s="28"/>
      <c r="G30" s="28"/>
      <c r="H30" s="28"/>
      <c r="I30" s="28"/>
      <c r="J30" s="28"/>
      <c r="K30" s="28"/>
      <c r="L30" s="31" t="s">
        <v>3</v>
      </c>
      <c r="M30" s="28"/>
    </row>
    <row r="31" spans="1:13" s="30" customFormat="1" ht="15" x14ac:dyDescent="0.25">
      <c r="A31" s="28"/>
      <c r="B31" s="28"/>
      <c r="C31" s="28" t="s">
        <v>191</v>
      </c>
      <c r="D31" s="28"/>
      <c r="E31" s="28"/>
      <c r="F31" s="28"/>
      <c r="G31" s="28"/>
      <c r="H31" s="28"/>
      <c r="I31" s="28"/>
      <c r="J31" s="28"/>
      <c r="K31" s="28"/>
      <c r="L31" s="31" t="s">
        <v>4</v>
      </c>
      <c r="M31" s="28"/>
    </row>
    <row r="32" spans="1:13" s="30" customFormat="1" ht="15" x14ac:dyDescent="0.25">
      <c r="A32" s="28"/>
      <c r="B32" s="28"/>
      <c r="C32" s="28" t="s">
        <v>173</v>
      </c>
      <c r="D32" s="28"/>
      <c r="E32" s="28"/>
      <c r="F32" s="28"/>
      <c r="G32" s="28"/>
      <c r="H32" s="28"/>
      <c r="I32" s="28"/>
      <c r="J32" s="28"/>
      <c r="K32" s="28"/>
      <c r="L32" s="31" t="s">
        <v>5</v>
      </c>
      <c r="M32" s="28"/>
    </row>
    <row r="33" spans="1:13" s="30" customFormat="1" ht="15" x14ac:dyDescent="0.25">
      <c r="A33" s="28"/>
      <c r="B33" s="28"/>
      <c r="C33" s="28" t="s">
        <v>174</v>
      </c>
      <c r="D33" s="28"/>
      <c r="E33" s="28"/>
      <c r="F33" s="28"/>
      <c r="G33" s="28"/>
      <c r="H33" s="28"/>
      <c r="I33" s="28"/>
      <c r="J33" s="28"/>
      <c r="K33" s="28"/>
      <c r="L33" s="31" t="s">
        <v>156</v>
      </c>
      <c r="M33" s="28"/>
    </row>
    <row r="34" spans="1:13" s="30" customFormat="1" ht="15" x14ac:dyDescent="0.25">
      <c r="A34" s="28"/>
      <c r="B34" s="28"/>
      <c r="C34" s="29" t="s">
        <v>175</v>
      </c>
      <c r="D34" s="28"/>
      <c r="E34" s="28"/>
      <c r="F34" s="28"/>
      <c r="G34" s="28"/>
      <c r="H34" s="28"/>
      <c r="I34" s="28"/>
      <c r="J34" s="28"/>
      <c r="K34" s="28"/>
      <c r="L34" s="31" t="s">
        <v>157</v>
      </c>
      <c r="M34" s="28"/>
    </row>
    <row r="35" spans="1:13" s="30" customFormat="1" ht="15" x14ac:dyDescent="0.25">
      <c r="A35" s="28"/>
      <c r="B35" s="28"/>
      <c r="C35" s="29" t="s">
        <v>176</v>
      </c>
      <c r="D35" s="28"/>
      <c r="E35" s="28"/>
      <c r="F35" s="28"/>
      <c r="G35" s="28"/>
      <c r="H35" s="28"/>
      <c r="I35" s="28"/>
      <c r="J35" s="28"/>
      <c r="K35" s="28"/>
      <c r="L35" s="31" t="s">
        <v>158</v>
      </c>
      <c r="M35" s="28"/>
    </row>
    <row r="36" spans="1:13" s="30" customFormat="1" ht="15" x14ac:dyDescent="0.25">
      <c r="A36" s="28"/>
      <c r="B36" s="28"/>
      <c r="C36" s="29" t="s">
        <v>177</v>
      </c>
      <c r="D36" s="28"/>
      <c r="E36" s="28"/>
      <c r="F36" s="28"/>
      <c r="G36" s="28"/>
      <c r="H36" s="28"/>
      <c r="I36" s="28"/>
      <c r="J36" s="28"/>
      <c r="K36" s="28"/>
      <c r="L36" s="31" t="s">
        <v>192</v>
      </c>
      <c r="M36" s="28"/>
    </row>
    <row r="37" spans="1:13" s="30" customFormat="1" ht="15" x14ac:dyDescent="0.25">
      <c r="A37" s="28"/>
      <c r="B37" s="28"/>
      <c r="C37" s="29" t="s">
        <v>178</v>
      </c>
      <c r="D37" s="28"/>
      <c r="E37" s="28"/>
      <c r="F37" s="28"/>
      <c r="G37" s="28"/>
      <c r="H37" s="28"/>
      <c r="I37" s="28"/>
      <c r="J37" s="28"/>
      <c r="K37" s="28"/>
      <c r="L37" s="31" t="s">
        <v>192</v>
      </c>
      <c r="M37" s="28"/>
    </row>
    <row r="38" spans="1:13" s="30" customFormat="1" ht="15" x14ac:dyDescent="0.25">
      <c r="A38" s="28"/>
      <c r="B38" s="28"/>
      <c r="C38" s="29"/>
      <c r="D38" s="28"/>
      <c r="E38" s="28"/>
      <c r="F38" s="28"/>
      <c r="G38" s="28"/>
      <c r="H38" s="28"/>
      <c r="I38" s="28"/>
      <c r="J38" s="28"/>
      <c r="K38" s="28"/>
      <c r="L38" s="31"/>
      <c r="M38" s="28"/>
    </row>
    <row r="39" spans="1:13" s="30" customFormat="1" ht="15" x14ac:dyDescent="0.25">
      <c r="A39" s="28"/>
      <c r="B39" s="28"/>
      <c r="C39" s="29"/>
      <c r="D39" s="28"/>
      <c r="E39" s="28"/>
      <c r="F39" s="28"/>
      <c r="G39" s="28"/>
      <c r="H39" s="28"/>
      <c r="I39" s="28"/>
      <c r="J39" s="28"/>
      <c r="K39" s="28"/>
      <c r="L39" s="31"/>
      <c r="M39" s="28"/>
    </row>
    <row r="40" spans="1:13" ht="26.25" customHeight="1" x14ac:dyDescent="0.25">
      <c r="A40" s="20"/>
      <c r="B40" s="20"/>
      <c r="C40" s="122"/>
      <c r="D40" s="122"/>
      <c r="E40" s="122"/>
      <c r="F40" s="122"/>
      <c r="G40" s="122"/>
      <c r="H40" s="122"/>
      <c r="I40" s="122"/>
      <c r="J40" s="122"/>
      <c r="K40" s="122"/>
      <c r="L40" s="27"/>
      <c r="M40" s="20"/>
    </row>
    <row r="41" spans="1:13" ht="15" x14ac:dyDescent="0.25">
      <c r="A41" s="20"/>
      <c r="B41" s="20"/>
      <c r="C41" s="26"/>
      <c r="D41" s="20"/>
      <c r="E41" s="20"/>
      <c r="F41" s="20"/>
      <c r="G41" s="20"/>
      <c r="H41" s="20"/>
      <c r="I41" s="20"/>
      <c r="J41" s="20"/>
      <c r="K41" s="20"/>
      <c r="L41" s="121"/>
      <c r="M41" s="20"/>
    </row>
    <row r="42" spans="1:13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</row>
    <row r="43" spans="1:13" x14ac:dyDescent="0.25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</row>
    <row r="44" spans="1:13" ht="16.5" customHeight="1" x14ac:dyDescent="0.25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</row>
    <row r="45" spans="1:13" x14ac:dyDescent="0.25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</row>
    <row r="46" spans="1:13" x14ac:dyDescent="0.25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</row>
    <row r="47" spans="1:13" x14ac:dyDescent="0.25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</row>
    <row r="48" spans="1:13" x14ac:dyDescent="0.25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</row>
    <row r="49" spans="1:13" ht="15" customHeight="1" x14ac:dyDescent="0.25">
      <c r="A49" s="20"/>
      <c r="B49" s="20"/>
      <c r="C49" s="20"/>
      <c r="D49" s="20"/>
      <c r="E49" s="20"/>
      <c r="F49" s="20"/>
      <c r="G49" s="20"/>
      <c r="H49" s="155"/>
      <c r="I49" s="155"/>
      <c r="J49" s="155"/>
      <c r="K49" s="155"/>
      <c r="L49" s="155"/>
      <c r="M49" s="20"/>
    </row>
  </sheetData>
  <mergeCells count="3">
    <mergeCell ref="H49:L49"/>
    <mergeCell ref="C12:L12"/>
    <mergeCell ref="C14:L14"/>
  </mergeCells>
  <hyperlinks>
    <hyperlink ref="L19" location="'P3'!A1" display="Pág. 4" xr:uid="{00000000-0004-0000-0100-000000000000}"/>
    <hyperlink ref="L25" location="'P9'!A1" display="Pág. 9" xr:uid="{00000000-0004-0000-0100-000001000000}"/>
    <hyperlink ref="L29" location="'P3'!A1" display="Pág. 3" xr:uid="{00000000-0004-0000-0100-000002000000}"/>
    <hyperlink ref="L30" location="'P3'!A1" display="Pág. 3" xr:uid="{00000000-0004-0000-0100-000003000000}"/>
    <hyperlink ref="L32" location="'P5'!A1" display="Pág. 5" xr:uid="{00000000-0004-0000-0100-000004000000}"/>
    <hyperlink ref="L33" location="'P6'!A1" display="Pág. 6" xr:uid="{00000000-0004-0000-0100-000005000000}"/>
    <hyperlink ref="L34" location="'P7'!A1" display="Pág. 7" xr:uid="{00000000-0004-0000-0100-000006000000}"/>
    <hyperlink ref="L35" location="'P8'!A1" display="Pág. 8" xr:uid="{00000000-0004-0000-0100-000007000000}"/>
    <hyperlink ref="L36" location="'P9'!A1" display="Pág. 9" xr:uid="{00000000-0004-0000-0100-000008000000}"/>
    <hyperlink ref="L37" location="'P9'!A1" display="Pág. 9" xr:uid="{00000000-0004-0000-0100-000009000000}"/>
    <hyperlink ref="L20" location="'P4'!A1" display="Pág. 4" xr:uid="{00000000-0004-0000-0100-00000A000000}"/>
    <hyperlink ref="L31" location="'P4'!A1" display="Pág. 4" xr:uid="{00000000-0004-0000-0100-00000B000000}"/>
    <hyperlink ref="L21" location="'P5'!A1" display="Pág. 5" xr:uid="{00000000-0004-0000-0100-00000C000000}"/>
    <hyperlink ref="L22" location="'P6'!A1" display="Pág. 6" xr:uid="{00000000-0004-0000-0100-00000D000000}"/>
    <hyperlink ref="L23" location="'P7'!A1" display="Pág. 7" xr:uid="{00000000-0004-0000-0100-00000E000000}"/>
    <hyperlink ref="L24" location="'P8'!A1" display="Pág. 8" xr:uid="{00000000-0004-0000-0100-00000F000000}"/>
  </hyperlink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2023 |&amp;P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66"/>
  <sheetViews>
    <sheetView zoomScaleNormal="100" workbookViewId="0"/>
  </sheetViews>
  <sheetFormatPr baseColWidth="10" defaultColWidth="8.7109375" defaultRowHeight="14.25" x14ac:dyDescent="0.25"/>
  <cols>
    <col min="1" max="1" width="4" style="21" customWidth="1"/>
    <col min="2" max="2" width="21.5703125" style="21" customWidth="1"/>
    <col min="3" max="14" width="5.85546875" style="21" customWidth="1"/>
    <col min="15" max="15" width="6.5703125" style="21" bestFit="1" customWidth="1"/>
    <col min="16" max="16" width="5.7109375" style="21" customWidth="1"/>
    <col min="17" max="16384" width="8.7109375" style="21"/>
  </cols>
  <sheetData>
    <row r="1" spans="1:18" s="32" customForma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  <c r="R1" s="21"/>
    </row>
    <row r="2" spans="1:18" s="32" customForma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1"/>
      <c r="R2" s="21"/>
    </row>
    <row r="3" spans="1:18" s="32" customForma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1"/>
      <c r="R3" s="21"/>
    </row>
    <row r="4" spans="1:18" s="32" customForma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1"/>
      <c r="R4" s="21"/>
    </row>
    <row r="5" spans="1:18" s="32" customForma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  <c r="Q5" s="21"/>
      <c r="R5" s="21"/>
    </row>
    <row r="6" spans="1:18" s="32" customFormat="1" ht="36" customHeight="1" x14ac:dyDescent="0.25">
      <c r="A6" s="20"/>
      <c r="B6" s="159" t="s">
        <v>209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20"/>
      <c r="Q6" s="21"/>
      <c r="R6" s="21"/>
    </row>
    <row r="7" spans="1:18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8" ht="6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</row>
    <row r="9" spans="1:18" x14ac:dyDescent="0.25">
      <c r="A9" s="20"/>
      <c r="B9" s="160" t="s">
        <v>154</v>
      </c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2"/>
      <c r="P9" s="20"/>
    </row>
    <row r="10" spans="1:18" ht="7.5" customHeight="1" x14ac:dyDescent="0.25">
      <c r="A10" s="20"/>
      <c r="B10" s="34"/>
      <c r="C10" s="34"/>
      <c r="D10" s="34"/>
      <c r="E10" s="35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8" ht="18.75" customHeight="1" x14ac:dyDescent="0.25">
      <c r="A11" s="20"/>
      <c r="B11" s="36"/>
      <c r="C11" s="37" t="s">
        <v>6</v>
      </c>
      <c r="D11" s="37" t="s">
        <v>12</v>
      </c>
      <c r="E11" s="37" t="s">
        <v>13</v>
      </c>
      <c r="F11" s="37" t="s">
        <v>14</v>
      </c>
      <c r="G11" s="37" t="s">
        <v>15</v>
      </c>
      <c r="H11" s="37" t="s">
        <v>16</v>
      </c>
      <c r="I11" s="37" t="s">
        <v>181</v>
      </c>
      <c r="J11" s="37" t="s">
        <v>182</v>
      </c>
      <c r="K11" s="37" t="s">
        <v>183</v>
      </c>
      <c r="L11" s="37" t="s">
        <v>207</v>
      </c>
      <c r="M11" s="37" t="s">
        <v>208</v>
      </c>
      <c r="N11" s="37" t="s">
        <v>17</v>
      </c>
      <c r="O11" s="37" t="s">
        <v>7</v>
      </c>
      <c r="P11" s="38"/>
    </row>
    <row r="12" spans="1:18" ht="3" customHeight="1" x14ac:dyDescent="0.25">
      <c r="A12" s="20"/>
      <c r="B12" s="39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</row>
    <row r="13" spans="1:18" x14ac:dyDescent="0.25">
      <c r="A13" s="20"/>
      <c r="B13" s="123" t="s">
        <v>167</v>
      </c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48"/>
    </row>
    <row r="14" spans="1:18" x14ac:dyDescent="0.25">
      <c r="A14" s="20"/>
      <c r="B14" s="42" t="s">
        <v>24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8"/>
    </row>
    <row r="15" spans="1:18" x14ac:dyDescent="0.25">
      <c r="A15" s="20"/>
      <c r="B15" s="44" t="s">
        <v>25</v>
      </c>
      <c r="C15" s="49">
        <v>29</v>
      </c>
      <c r="D15" s="49">
        <v>35</v>
      </c>
      <c r="E15" s="49">
        <v>39</v>
      </c>
      <c r="F15" s="49">
        <v>29</v>
      </c>
      <c r="G15" s="49">
        <v>27</v>
      </c>
      <c r="H15" s="49">
        <v>29</v>
      </c>
      <c r="I15" s="49">
        <v>9</v>
      </c>
      <c r="J15" s="49">
        <v>0</v>
      </c>
      <c r="K15" s="49">
        <v>18</v>
      </c>
      <c r="L15" s="49">
        <v>40</v>
      </c>
      <c r="M15" s="49">
        <v>38</v>
      </c>
      <c r="N15" s="49">
        <v>30</v>
      </c>
      <c r="O15" s="50">
        <f>SUM(C15:N15)</f>
        <v>323</v>
      </c>
      <c r="P15" s="51"/>
      <c r="Q15" s="52" t="s">
        <v>162</v>
      </c>
    </row>
    <row r="16" spans="1:18" x14ac:dyDescent="0.25">
      <c r="A16" s="20"/>
      <c r="B16" s="44" t="s">
        <v>26</v>
      </c>
      <c r="C16" s="49">
        <v>1534</v>
      </c>
      <c r="D16" s="49">
        <v>1528</v>
      </c>
      <c r="E16" s="49">
        <v>2006</v>
      </c>
      <c r="F16" s="49">
        <v>1220</v>
      </c>
      <c r="G16" s="49">
        <v>1082</v>
      </c>
      <c r="H16" s="49">
        <v>1347</v>
      </c>
      <c r="I16" s="49">
        <v>221</v>
      </c>
      <c r="J16" s="49">
        <v>0</v>
      </c>
      <c r="K16" s="49">
        <v>1089</v>
      </c>
      <c r="L16" s="49">
        <v>1586</v>
      </c>
      <c r="M16" s="49">
        <v>1337</v>
      </c>
      <c r="N16" s="49">
        <v>1566</v>
      </c>
      <c r="O16" s="50">
        <f>SUM(C16:N16)</f>
        <v>14516</v>
      </c>
      <c r="P16" s="48"/>
      <c r="Q16" s="52" t="s">
        <v>163</v>
      </c>
    </row>
    <row r="17" spans="1:256" x14ac:dyDescent="0.25">
      <c r="A17" s="20"/>
      <c r="B17" s="42" t="s">
        <v>179</v>
      </c>
      <c r="C17" s="50"/>
      <c r="D17" s="50"/>
      <c r="E17" s="50"/>
      <c r="F17" s="57"/>
      <c r="G17" s="57"/>
      <c r="H17" s="57"/>
      <c r="I17" s="59"/>
      <c r="J17" s="59"/>
      <c r="K17" s="59"/>
      <c r="L17" s="59"/>
      <c r="M17" s="59"/>
      <c r="N17" s="59"/>
      <c r="O17" s="50"/>
      <c r="P17" s="48"/>
      <c r="Q17" s="52" t="s">
        <v>164</v>
      </c>
    </row>
    <row r="18" spans="1:256" s="56" customFormat="1" ht="28.5" x14ac:dyDescent="0.25">
      <c r="A18" s="54"/>
      <c r="B18" s="55" t="s">
        <v>27</v>
      </c>
      <c r="C18" s="49">
        <v>4</v>
      </c>
      <c r="D18" s="49">
        <v>10</v>
      </c>
      <c r="E18" s="49">
        <v>11</v>
      </c>
      <c r="F18" s="49">
        <v>11</v>
      </c>
      <c r="G18" s="49">
        <v>7</v>
      </c>
      <c r="H18" s="49">
        <v>8</v>
      </c>
      <c r="I18" s="49">
        <v>3</v>
      </c>
      <c r="J18" s="49">
        <v>0</v>
      </c>
      <c r="K18" s="49">
        <v>5</v>
      </c>
      <c r="L18" s="49">
        <v>10</v>
      </c>
      <c r="M18" s="49">
        <v>28</v>
      </c>
      <c r="N18" s="49">
        <v>21</v>
      </c>
      <c r="O18" s="50">
        <f>SUM(C18:N18)</f>
        <v>118</v>
      </c>
      <c r="P18" s="48"/>
      <c r="Q18" s="52" t="s">
        <v>165</v>
      </c>
      <c r="R18" s="21"/>
      <c r="S18" s="21"/>
      <c r="T18" s="21"/>
      <c r="U18" s="21"/>
      <c r="V18" s="21"/>
      <c r="W18" s="21"/>
    </row>
    <row r="19" spans="1:256" s="56" customFormat="1" x14ac:dyDescent="0.25">
      <c r="A19" s="54"/>
      <c r="B19" s="55" t="s">
        <v>11</v>
      </c>
      <c r="C19" s="49">
        <v>146</v>
      </c>
      <c r="D19" s="49">
        <v>1141</v>
      </c>
      <c r="E19" s="49">
        <v>539</v>
      </c>
      <c r="F19" s="49">
        <v>817</v>
      </c>
      <c r="G19" s="49">
        <v>1015</v>
      </c>
      <c r="H19" s="49">
        <v>625</v>
      </c>
      <c r="I19" s="49">
        <v>115</v>
      </c>
      <c r="J19" s="49">
        <v>0</v>
      </c>
      <c r="K19" s="49">
        <v>149</v>
      </c>
      <c r="L19" s="49">
        <v>377</v>
      </c>
      <c r="M19" s="49">
        <v>1705</v>
      </c>
      <c r="N19" s="49">
        <v>1801</v>
      </c>
      <c r="O19" s="50">
        <f>SUM(C19:N19)</f>
        <v>8430</v>
      </c>
      <c r="P19" s="48">
        <v>3928</v>
      </c>
      <c r="Q19" s="52" t="s">
        <v>166</v>
      </c>
      <c r="R19" s="21"/>
      <c r="S19" s="21"/>
      <c r="T19" s="21"/>
      <c r="U19" s="21"/>
      <c r="V19" s="21"/>
      <c r="W19" s="21"/>
    </row>
    <row r="20" spans="1:256" x14ac:dyDescent="0.25">
      <c r="A20" s="20"/>
      <c r="B20" s="123" t="s">
        <v>28</v>
      </c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40"/>
    </row>
    <row r="21" spans="1:256" x14ac:dyDescent="0.25">
      <c r="A21" s="20"/>
      <c r="B21" s="42" t="s">
        <v>24</v>
      </c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48"/>
    </row>
    <row r="22" spans="1:256" x14ac:dyDescent="0.25">
      <c r="A22" s="20"/>
      <c r="B22" s="44" t="s">
        <v>25</v>
      </c>
      <c r="C22" s="49">
        <v>6</v>
      </c>
      <c r="D22" s="49">
        <v>8</v>
      </c>
      <c r="E22" s="49">
        <v>10</v>
      </c>
      <c r="F22" s="49">
        <v>6</v>
      </c>
      <c r="G22" s="49">
        <v>8</v>
      </c>
      <c r="H22" s="49">
        <v>2</v>
      </c>
      <c r="I22" s="49">
        <v>0</v>
      </c>
      <c r="J22" s="49">
        <v>0</v>
      </c>
      <c r="K22" s="49">
        <v>4</v>
      </c>
      <c r="L22" s="49">
        <v>8</v>
      </c>
      <c r="M22" s="49">
        <v>9</v>
      </c>
      <c r="N22" s="49">
        <v>4</v>
      </c>
      <c r="O22" s="50">
        <f>SUM(C22:N22)</f>
        <v>65</v>
      </c>
      <c r="P22" s="51"/>
    </row>
    <row r="23" spans="1:256" x14ac:dyDescent="0.25">
      <c r="A23" s="20"/>
      <c r="B23" s="44" t="s">
        <v>26</v>
      </c>
      <c r="C23" s="49">
        <v>467</v>
      </c>
      <c r="D23" s="49">
        <v>629</v>
      </c>
      <c r="E23" s="49">
        <v>758</v>
      </c>
      <c r="F23" s="49">
        <v>368</v>
      </c>
      <c r="G23" s="49">
        <v>358</v>
      </c>
      <c r="H23" s="49">
        <v>77</v>
      </c>
      <c r="I23" s="49">
        <v>0</v>
      </c>
      <c r="J23" s="49">
        <v>0</v>
      </c>
      <c r="K23" s="49">
        <v>383</v>
      </c>
      <c r="L23" s="49">
        <v>532</v>
      </c>
      <c r="M23" s="49">
        <v>597</v>
      </c>
      <c r="N23" s="49">
        <v>283</v>
      </c>
      <c r="O23" s="50">
        <f>SUM(C23:N23)</f>
        <v>4452</v>
      </c>
      <c r="P23" s="48"/>
    </row>
    <row r="24" spans="1:256" s="46" customFormat="1" x14ac:dyDescent="0.25">
      <c r="B24" s="123" t="s">
        <v>29</v>
      </c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7"/>
      <c r="ID24" s="47"/>
      <c r="IE24" s="47"/>
      <c r="IF24" s="47"/>
      <c r="IG24" s="47"/>
      <c r="IH24" s="47"/>
      <c r="II24" s="47"/>
      <c r="IJ24" s="47"/>
      <c r="IK24" s="47"/>
      <c r="IL24" s="47"/>
      <c r="IM24" s="47"/>
      <c r="IN24" s="47"/>
      <c r="IO24" s="47"/>
      <c r="IP24" s="47"/>
      <c r="IQ24" s="47"/>
      <c r="IR24" s="47"/>
      <c r="IS24" s="47"/>
      <c r="IT24" s="47"/>
      <c r="IU24" s="47"/>
      <c r="IV24" s="47"/>
    </row>
    <row r="25" spans="1:256" s="46" customFormat="1" x14ac:dyDescent="0.25">
      <c r="B25" s="42" t="s">
        <v>24</v>
      </c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 s="46" customFormat="1" x14ac:dyDescent="0.25">
      <c r="B26" s="44" t="s">
        <v>25</v>
      </c>
      <c r="C26" s="49">
        <v>3</v>
      </c>
      <c r="D26" s="49">
        <v>3</v>
      </c>
      <c r="E26" s="49">
        <v>4</v>
      </c>
      <c r="F26" s="49">
        <v>2</v>
      </c>
      <c r="G26" s="49">
        <v>4</v>
      </c>
      <c r="H26" s="49">
        <v>3</v>
      </c>
      <c r="I26" s="49">
        <v>4</v>
      </c>
      <c r="J26" s="49">
        <v>0</v>
      </c>
      <c r="K26" s="49">
        <v>0</v>
      </c>
      <c r="L26" s="49">
        <v>5</v>
      </c>
      <c r="M26" s="49">
        <v>4</v>
      </c>
      <c r="N26" s="49">
        <v>3</v>
      </c>
      <c r="O26" s="50">
        <f>SUM(C26:N26)</f>
        <v>35</v>
      </c>
      <c r="P26" s="51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 s="46" customFormat="1" x14ac:dyDescent="0.25">
      <c r="B27" s="44" t="s">
        <v>26</v>
      </c>
      <c r="C27" s="49">
        <v>426</v>
      </c>
      <c r="D27" s="49">
        <v>490</v>
      </c>
      <c r="E27" s="49">
        <v>583</v>
      </c>
      <c r="F27" s="49">
        <v>213</v>
      </c>
      <c r="G27" s="49">
        <v>556</v>
      </c>
      <c r="H27" s="49">
        <v>367</v>
      </c>
      <c r="I27" s="49">
        <v>655</v>
      </c>
      <c r="J27" s="49">
        <v>0</v>
      </c>
      <c r="K27" s="49">
        <v>0</v>
      </c>
      <c r="L27" s="49">
        <v>735</v>
      </c>
      <c r="M27" s="49">
        <v>350</v>
      </c>
      <c r="N27" s="49">
        <v>283</v>
      </c>
      <c r="O27" s="50">
        <f>SUM(C27:N27)</f>
        <v>4658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 s="46" customFormat="1" x14ac:dyDescent="0.25">
      <c r="B28" s="123" t="s">
        <v>30</v>
      </c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 s="46" customFormat="1" x14ac:dyDescent="0.25">
      <c r="B29" s="42" t="s">
        <v>24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 s="46" customFormat="1" x14ac:dyDescent="0.25">
      <c r="B30" s="44" t="s">
        <v>25</v>
      </c>
      <c r="C30" s="49">
        <v>6</v>
      </c>
      <c r="D30" s="49">
        <v>10</v>
      </c>
      <c r="E30" s="49">
        <v>8</v>
      </c>
      <c r="F30" s="49">
        <v>7</v>
      </c>
      <c r="G30" s="49">
        <v>9</v>
      </c>
      <c r="H30" s="49">
        <v>2</v>
      </c>
      <c r="I30" s="49">
        <v>0</v>
      </c>
      <c r="J30" s="49">
        <v>0</v>
      </c>
      <c r="K30" s="49">
        <v>2</v>
      </c>
      <c r="L30" s="49">
        <v>5</v>
      </c>
      <c r="M30" s="49">
        <v>5</v>
      </c>
      <c r="N30" s="49">
        <v>3</v>
      </c>
      <c r="O30" s="50">
        <f>SUM(C30:N30)</f>
        <v>57</v>
      </c>
      <c r="P30" s="51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 s="46" customFormat="1" x14ac:dyDescent="0.25">
      <c r="B31" s="44" t="s">
        <v>26</v>
      </c>
      <c r="C31" s="49">
        <v>392</v>
      </c>
      <c r="D31" s="49">
        <v>682</v>
      </c>
      <c r="E31" s="49">
        <v>404</v>
      </c>
      <c r="F31" s="49">
        <v>306</v>
      </c>
      <c r="G31" s="49">
        <v>308</v>
      </c>
      <c r="H31" s="49">
        <v>57</v>
      </c>
      <c r="I31" s="49">
        <v>0</v>
      </c>
      <c r="J31" s="49">
        <v>0</v>
      </c>
      <c r="K31" s="49">
        <v>187</v>
      </c>
      <c r="L31" s="49">
        <v>384</v>
      </c>
      <c r="M31" s="49">
        <v>373</v>
      </c>
      <c r="N31" s="49">
        <v>107</v>
      </c>
      <c r="O31" s="50">
        <f>SUM(C31:N31)</f>
        <v>3200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 s="46" customFormat="1" ht="14.25" customHeight="1" x14ac:dyDescent="0.25">
      <c r="B32" s="123" t="s">
        <v>161</v>
      </c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2:256" s="46" customFormat="1" ht="14.25" customHeight="1" x14ac:dyDescent="0.25">
      <c r="B33" s="42" t="s">
        <v>24</v>
      </c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2:256" s="46" customFormat="1" ht="14.25" customHeight="1" x14ac:dyDescent="0.25">
      <c r="B34" s="44" t="s">
        <v>25</v>
      </c>
      <c r="C34" s="49">
        <v>2</v>
      </c>
      <c r="D34" s="49">
        <v>3</v>
      </c>
      <c r="E34" s="49">
        <v>3</v>
      </c>
      <c r="F34" s="49">
        <v>3</v>
      </c>
      <c r="G34" s="49">
        <v>3</v>
      </c>
      <c r="H34" s="49">
        <v>0</v>
      </c>
      <c r="I34" s="49">
        <v>0</v>
      </c>
      <c r="J34" s="49">
        <v>0</v>
      </c>
      <c r="K34" s="49">
        <v>1</v>
      </c>
      <c r="L34" s="49">
        <v>0</v>
      </c>
      <c r="M34" s="49">
        <v>0</v>
      </c>
      <c r="N34" s="49">
        <v>0</v>
      </c>
      <c r="O34" s="50">
        <f>SUM(C34:N34)</f>
        <v>15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2:256" s="46" customFormat="1" ht="14.25" customHeight="1" x14ac:dyDescent="0.25">
      <c r="B35" s="44" t="s">
        <v>26</v>
      </c>
      <c r="C35" s="49">
        <v>46</v>
      </c>
      <c r="D35" s="49">
        <v>66</v>
      </c>
      <c r="E35" s="49">
        <v>87</v>
      </c>
      <c r="F35" s="49">
        <v>115</v>
      </c>
      <c r="G35" s="49">
        <v>115</v>
      </c>
      <c r="H35" s="49">
        <v>0</v>
      </c>
      <c r="I35" s="49">
        <v>0</v>
      </c>
      <c r="J35" s="49">
        <v>0</v>
      </c>
      <c r="K35" s="49">
        <v>67</v>
      </c>
      <c r="L35" s="49">
        <v>0</v>
      </c>
      <c r="M35" s="49">
        <v>0</v>
      </c>
      <c r="N35" s="49">
        <v>0</v>
      </c>
      <c r="O35" s="50">
        <f>SUM(C35:N35)</f>
        <v>496</v>
      </c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2:256" s="46" customFormat="1" x14ac:dyDescent="0.25">
      <c r="B36" s="123" t="s">
        <v>18</v>
      </c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2:256" s="46" customFormat="1" x14ac:dyDescent="0.25">
      <c r="B37" s="42" t="s">
        <v>24</v>
      </c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2:256" s="46" customFormat="1" x14ac:dyDescent="0.25">
      <c r="B38" s="44" t="s">
        <v>25</v>
      </c>
      <c r="C38" s="49">
        <f t="shared" ref="C38:K38" si="0">+C15+C22+C26+C30+C34</f>
        <v>46</v>
      </c>
      <c r="D38" s="49">
        <f t="shared" si="0"/>
        <v>59</v>
      </c>
      <c r="E38" s="49">
        <f t="shared" si="0"/>
        <v>64</v>
      </c>
      <c r="F38" s="49">
        <f t="shared" si="0"/>
        <v>47</v>
      </c>
      <c r="G38" s="49">
        <f t="shared" si="0"/>
        <v>51</v>
      </c>
      <c r="H38" s="49">
        <f t="shared" si="0"/>
        <v>36</v>
      </c>
      <c r="I38" s="49">
        <f t="shared" si="0"/>
        <v>13</v>
      </c>
      <c r="J38" s="49">
        <f t="shared" si="0"/>
        <v>0</v>
      </c>
      <c r="K38" s="49">
        <f t="shared" si="0"/>
        <v>25</v>
      </c>
      <c r="L38" s="49">
        <f t="shared" ref="L38:N39" si="1">+L15+L22+L26+L30+L34</f>
        <v>58</v>
      </c>
      <c r="M38" s="49">
        <f t="shared" si="1"/>
        <v>56</v>
      </c>
      <c r="N38" s="49">
        <f t="shared" si="1"/>
        <v>40</v>
      </c>
      <c r="O38" s="50">
        <f>SUM(C38:N38)</f>
        <v>495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2:256" s="46" customFormat="1" x14ac:dyDescent="0.25">
      <c r="B39" s="44" t="s">
        <v>26</v>
      </c>
      <c r="C39" s="49">
        <f t="shared" ref="C39:K39" si="2">+C16+C23+C27+C31+C35</f>
        <v>2865</v>
      </c>
      <c r="D39" s="49">
        <f t="shared" si="2"/>
        <v>3395</v>
      </c>
      <c r="E39" s="49">
        <f t="shared" si="2"/>
        <v>3838</v>
      </c>
      <c r="F39" s="49">
        <f t="shared" si="2"/>
        <v>2222</v>
      </c>
      <c r="G39" s="49">
        <f t="shared" si="2"/>
        <v>2419</v>
      </c>
      <c r="H39" s="49">
        <f t="shared" si="2"/>
        <v>1848</v>
      </c>
      <c r="I39" s="49">
        <f t="shared" si="2"/>
        <v>876</v>
      </c>
      <c r="J39" s="49">
        <f t="shared" si="2"/>
        <v>0</v>
      </c>
      <c r="K39" s="49">
        <f t="shared" si="2"/>
        <v>1726</v>
      </c>
      <c r="L39" s="49">
        <f t="shared" si="1"/>
        <v>3237</v>
      </c>
      <c r="M39" s="49">
        <f t="shared" si="1"/>
        <v>2657</v>
      </c>
      <c r="N39" s="49">
        <f t="shared" si="1"/>
        <v>2239</v>
      </c>
      <c r="O39" s="50">
        <f>SUM(C39:N39)</f>
        <v>27322</v>
      </c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  <row r="40" spans="2:256" s="46" customFormat="1" x14ac:dyDescent="0.25">
      <c r="B40" s="42" t="s">
        <v>179</v>
      </c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</row>
    <row r="41" spans="2:256" s="54" customFormat="1" x14ac:dyDescent="0.25">
      <c r="B41" s="55" t="s">
        <v>20</v>
      </c>
      <c r="C41" s="49">
        <f t="shared" ref="C41:K41" si="3">+C18</f>
        <v>4</v>
      </c>
      <c r="D41" s="49">
        <f t="shared" si="3"/>
        <v>10</v>
      </c>
      <c r="E41" s="49">
        <f t="shared" si="3"/>
        <v>11</v>
      </c>
      <c r="F41" s="49">
        <f t="shared" si="3"/>
        <v>11</v>
      </c>
      <c r="G41" s="49">
        <f t="shared" si="3"/>
        <v>7</v>
      </c>
      <c r="H41" s="49">
        <f t="shared" si="3"/>
        <v>8</v>
      </c>
      <c r="I41" s="49">
        <f t="shared" si="3"/>
        <v>3</v>
      </c>
      <c r="J41" s="49">
        <f t="shared" si="3"/>
        <v>0</v>
      </c>
      <c r="K41" s="49">
        <f t="shared" si="3"/>
        <v>5</v>
      </c>
      <c r="L41" s="49">
        <f>+L18</f>
        <v>10</v>
      </c>
      <c r="M41" s="49">
        <f>+M18</f>
        <v>28</v>
      </c>
      <c r="N41" s="49">
        <f>+N18</f>
        <v>21</v>
      </c>
      <c r="O41" s="50">
        <f>+O18</f>
        <v>118</v>
      </c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</row>
    <row r="42" spans="2:256" s="54" customFormat="1" x14ac:dyDescent="0.25">
      <c r="B42" s="55" t="s">
        <v>11</v>
      </c>
      <c r="C42" s="49">
        <f t="shared" ref="C42:N42" si="4">+C19</f>
        <v>146</v>
      </c>
      <c r="D42" s="49">
        <f t="shared" si="4"/>
        <v>1141</v>
      </c>
      <c r="E42" s="49">
        <f t="shared" si="4"/>
        <v>539</v>
      </c>
      <c r="F42" s="49">
        <f t="shared" si="4"/>
        <v>817</v>
      </c>
      <c r="G42" s="49">
        <f t="shared" si="4"/>
        <v>1015</v>
      </c>
      <c r="H42" s="49">
        <f t="shared" si="4"/>
        <v>625</v>
      </c>
      <c r="I42" s="49">
        <f t="shared" si="4"/>
        <v>115</v>
      </c>
      <c r="J42" s="49">
        <f t="shared" si="4"/>
        <v>0</v>
      </c>
      <c r="K42" s="49">
        <f t="shared" si="4"/>
        <v>149</v>
      </c>
      <c r="L42" s="49">
        <f t="shared" si="4"/>
        <v>377</v>
      </c>
      <c r="M42" s="49">
        <f t="shared" si="4"/>
        <v>1705</v>
      </c>
      <c r="N42" s="49">
        <f t="shared" si="4"/>
        <v>1801</v>
      </c>
      <c r="O42" s="50">
        <f>SUM(C42:N42)</f>
        <v>8430</v>
      </c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</row>
    <row r="43" spans="2:256" s="46" customFormat="1" x14ac:dyDescent="0.25">
      <c r="B43" s="42" t="s">
        <v>180</v>
      </c>
      <c r="C43" s="59">
        <f t="shared" ref="C43:K43" si="5">+C38+C41</f>
        <v>50</v>
      </c>
      <c r="D43" s="59">
        <f t="shared" si="5"/>
        <v>69</v>
      </c>
      <c r="E43" s="59">
        <f t="shared" si="5"/>
        <v>75</v>
      </c>
      <c r="F43" s="59">
        <f t="shared" si="5"/>
        <v>58</v>
      </c>
      <c r="G43" s="59">
        <f t="shared" si="5"/>
        <v>58</v>
      </c>
      <c r="H43" s="59">
        <f t="shared" si="5"/>
        <v>44</v>
      </c>
      <c r="I43" s="59">
        <f t="shared" si="5"/>
        <v>16</v>
      </c>
      <c r="J43" s="59">
        <f t="shared" si="5"/>
        <v>0</v>
      </c>
      <c r="K43" s="59">
        <f t="shared" si="5"/>
        <v>30</v>
      </c>
      <c r="L43" s="59">
        <f t="shared" ref="L43:N44" si="6">+L38+L41</f>
        <v>68</v>
      </c>
      <c r="M43" s="59">
        <f t="shared" si="6"/>
        <v>84</v>
      </c>
      <c r="N43" s="59">
        <f t="shared" si="6"/>
        <v>61</v>
      </c>
      <c r="O43" s="50">
        <f>SUM(C43:N43)</f>
        <v>613</v>
      </c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</row>
    <row r="44" spans="2:256" s="46" customFormat="1" ht="15" thickBot="1" x14ac:dyDescent="0.3">
      <c r="B44" s="60" t="s">
        <v>31</v>
      </c>
      <c r="C44" s="61">
        <f t="shared" ref="C44:K44" si="7">+C39+C42</f>
        <v>3011</v>
      </c>
      <c r="D44" s="61">
        <f t="shared" si="7"/>
        <v>4536</v>
      </c>
      <c r="E44" s="61">
        <f t="shared" si="7"/>
        <v>4377</v>
      </c>
      <c r="F44" s="61">
        <f t="shared" si="7"/>
        <v>3039</v>
      </c>
      <c r="G44" s="61">
        <f t="shared" si="7"/>
        <v>3434</v>
      </c>
      <c r="H44" s="61">
        <f t="shared" si="7"/>
        <v>2473</v>
      </c>
      <c r="I44" s="61">
        <f t="shared" si="7"/>
        <v>991</v>
      </c>
      <c r="J44" s="61">
        <f t="shared" si="7"/>
        <v>0</v>
      </c>
      <c r="K44" s="61">
        <f t="shared" si="7"/>
        <v>1875</v>
      </c>
      <c r="L44" s="61">
        <f t="shared" si="6"/>
        <v>3614</v>
      </c>
      <c r="M44" s="61">
        <f t="shared" si="6"/>
        <v>4362</v>
      </c>
      <c r="N44" s="61">
        <f t="shared" si="6"/>
        <v>4040</v>
      </c>
      <c r="O44" s="61">
        <f>SUM(C44:N44)</f>
        <v>35752</v>
      </c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</row>
    <row r="45" spans="2:256" s="46" customFormat="1" x14ac:dyDescent="0.25">
      <c r="B45" s="125" t="s">
        <v>19</v>
      </c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3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</row>
    <row r="46" spans="2:256" s="46" customFormat="1" ht="22.5" customHeight="1" x14ac:dyDescent="0.25">
      <c r="B46" s="163" t="s">
        <v>211</v>
      </c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</row>
    <row r="47" spans="2:256" s="46" customFormat="1" x14ac:dyDescent="0.25">
      <c r="B47" s="46" t="s">
        <v>17</v>
      </c>
      <c r="C47" s="46" t="s">
        <v>22</v>
      </c>
      <c r="D47" s="46">
        <f>+N15</f>
        <v>30</v>
      </c>
      <c r="E47" s="46">
        <f>+N18</f>
        <v>21</v>
      </c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</row>
    <row r="48" spans="2:256" s="46" customFormat="1" x14ac:dyDescent="0.25">
      <c r="C48" s="46" t="s">
        <v>23</v>
      </c>
      <c r="D48" s="46">
        <f>+N16</f>
        <v>1566</v>
      </c>
      <c r="E48" s="46">
        <f>+N19</f>
        <v>1801</v>
      </c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</row>
    <row r="49" spans="1:256" s="20" customFormat="1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pans="1:256" s="20" customForma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pans="1:256" s="20" customFormat="1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pans="1:256" s="20" customFormat="1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pans="1:256" s="20" customFormat="1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pans="1:256" s="20" customFormat="1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spans="1:256" s="20" customFormat="1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spans="1:256" s="20" customFormat="1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</row>
    <row r="57" spans="1:256" s="20" customFormat="1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</row>
    <row r="58" spans="1:256" s="20" customFormat="1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</row>
    <row r="59" spans="1:256" s="20" customFormat="1" x14ac:dyDescent="0.25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</row>
    <row r="60" spans="1:256" s="20" customFormat="1" x14ac:dyDescent="0.2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</row>
    <row r="61" spans="1:256" s="20" customFormat="1" x14ac:dyDescent="0.2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</row>
    <row r="62" spans="1:256" s="20" customForma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</row>
    <row r="63" spans="1:256" s="20" customForma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</row>
    <row r="64" spans="1:256" s="20" customFormat="1" x14ac:dyDescent="0.2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</row>
    <row r="65" spans="1:256" s="20" customFormat="1" x14ac:dyDescent="0.2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</row>
    <row r="66" spans="1:256" s="20" customFormat="1" x14ac:dyDescent="0.2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</row>
  </sheetData>
  <mergeCells count="3">
    <mergeCell ref="B6:O6"/>
    <mergeCell ref="B9:O9"/>
    <mergeCell ref="B46:O46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2023  |&amp;P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63"/>
  <sheetViews>
    <sheetView zoomScaleNormal="100" workbookViewId="0"/>
  </sheetViews>
  <sheetFormatPr baseColWidth="10" defaultColWidth="8.7109375" defaultRowHeight="14.25" x14ac:dyDescent="0.25"/>
  <cols>
    <col min="1" max="1" width="4" style="21" customWidth="1"/>
    <col min="2" max="2" width="24.28515625" style="21" customWidth="1"/>
    <col min="3" max="14" width="5.5703125" style="21" customWidth="1"/>
    <col min="15" max="15" width="6.5703125" style="21" bestFit="1" customWidth="1"/>
    <col min="16" max="16" width="5.7109375" style="21" customWidth="1"/>
    <col min="17" max="16384" width="8.7109375" style="21"/>
  </cols>
  <sheetData>
    <row r="1" spans="1:18" s="32" customFormat="1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  <c r="R1" s="21"/>
    </row>
    <row r="2" spans="1:18" s="32" customFormat="1" ht="15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1"/>
      <c r="R2" s="21"/>
    </row>
    <row r="3" spans="1:18" s="32" customFormat="1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1"/>
      <c r="R3" s="21"/>
    </row>
    <row r="4" spans="1:18" s="32" customForma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1"/>
      <c r="R4" s="21"/>
    </row>
    <row r="5" spans="1:18" s="32" customFormat="1" ht="15.75" customHeigh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  <c r="Q5" s="21"/>
      <c r="R5" s="21"/>
    </row>
    <row r="6" spans="1:18" s="32" customFormat="1" ht="36.75" customHeight="1" x14ac:dyDescent="0.25">
      <c r="A6" s="20"/>
      <c r="B6" s="159" t="s">
        <v>209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20"/>
      <c r="Q6" s="21"/>
      <c r="R6" s="21"/>
    </row>
    <row r="7" spans="1:18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8" ht="7.5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</row>
    <row r="9" spans="1:18" ht="18.75" customHeight="1" x14ac:dyDescent="0.25">
      <c r="A9" s="20"/>
      <c r="B9" s="160" t="s">
        <v>184</v>
      </c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2"/>
      <c r="P9" s="20"/>
    </row>
    <row r="10" spans="1:18" ht="7.5" customHeight="1" x14ac:dyDescent="0.25">
      <c r="A10" s="20"/>
      <c r="B10" s="34"/>
      <c r="C10" s="34"/>
      <c r="D10" s="34"/>
      <c r="E10" s="35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8" ht="18.75" customHeight="1" x14ac:dyDescent="0.25">
      <c r="A11" s="20"/>
      <c r="B11" s="36"/>
      <c r="C11" s="37" t="s">
        <v>6</v>
      </c>
      <c r="D11" s="37" t="s">
        <v>12</v>
      </c>
      <c r="E11" s="37" t="s">
        <v>13</v>
      </c>
      <c r="F11" s="37" t="s">
        <v>14</v>
      </c>
      <c r="G11" s="37" t="s">
        <v>15</v>
      </c>
      <c r="H11" s="37" t="s">
        <v>16</v>
      </c>
      <c r="I11" s="37" t="s">
        <v>181</v>
      </c>
      <c r="J11" s="37" t="s">
        <v>182</v>
      </c>
      <c r="K11" s="37" t="s">
        <v>183</v>
      </c>
      <c r="L11" s="37" t="s">
        <v>207</v>
      </c>
      <c r="M11" s="37" t="s">
        <v>208</v>
      </c>
      <c r="N11" s="37" t="s">
        <v>17</v>
      </c>
      <c r="O11" s="37" t="s">
        <v>7</v>
      </c>
      <c r="P11" s="38"/>
    </row>
    <row r="12" spans="1:18" ht="3" customHeight="1" x14ac:dyDescent="0.25">
      <c r="A12" s="20"/>
      <c r="B12" s="39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</row>
    <row r="13" spans="1:18" x14ac:dyDescent="0.25">
      <c r="A13" s="20"/>
      <c r="B13" s="64" t="s">
        <v>24</v>
      </c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5"/>
      <c r="P13" s="41"/>
    </row>
    <row r="14" spans="1:18" ht="4.5" customHeight="1" x14ac:dyDescent="0.25">
      <c r="A14" s="20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5"/>
      <c r="P14" s="41"/>
    </row>
    <row r="15" spans="1:18" x14ac:dyDescent="0.25">
      <c r="A15" s="20"/>
      <c r="B15" s="66" t="s">
        <v>32</v>
      </c>
      <c r="C15" s="65">
        <f t="shared" ref="C15:K15" si="0">SUM(C16:C18)</f>
        <v>29</v>
      </c>
      <c r="D15" s="65">
        <f t="shared" si="0"/>
        <v>35</v>
      </c>
      <c r="E15" s="65">
        <f t="shared" si="0"/>
        <v>39</v>
      </c>
      <c r="F15" s="65">
        <f t="shared" si="0"/>
        <v>29</v>
      </c>
      <c r="G15" s="65">
        <f t="shared" si="0"/>
        <v>27</v>
      </c>
      <c r="H15" s="65">
        <f t="shared" si="0"/>
        <v>29</v>
      </c>
      <c r="I15" s="65">
        <f t="shared" si="0"/>
        <v>9</v>
      </c>
      <c r="J15" s="65">
        <f t="shared" si="0"/>
        <v>0</v>
      </c>
      <c r="K15" s="65">
        <f t="shared" si="0"/>
        <v>18</v>
      </c>
      <c r="L15" s="65">
        <f>SUM(L16:L18)</f>
        <v>40</v>
      </c>
      <c r="M15" s="65">
        <f>SUM(M16:M18)</f>
        <v>38</v>
      </c>
      <c r="N15" s="65">
        <f>SUM(N16:N18)</f>
        <v>30</v>
      </c>
      <c r="O15" s="65">
        <f>SUM(O16:O18)</f>
        <v>323</v>
      </c>
      <c r="P15" s="41"/>
    </row>
    <row r="16" spans="1:18" x14ac:dyDescent="0.25">
      <c r="A16" s="20"/>
      <c r="B16" s="68" t="s">
        <v>33</v>
      </c>
      <c r="C16" s="69">
        <v>11</v>
      </c>
      <c r="D16" s="69">
        <v>12</v>
      </c>
      <c r="E16" s="69">
        <v>12</v>
      </c>
      <c r="F16" s="69">
        <v>6</v>
      </c>
      <c r="G16" s="69">
        <v>7</v>
      </c>
      <c r="H16" s="69">
        <v>11</v>
      </c>
      <c r="I16" s="69">
        <v>0</v>
      </c>
      <c r="J16" s="69">
        <v>0</v>
      </c>
      <c r="K16" s="69">
        <v>8</v>
      </c>
      <c r="L16" s="69">
        <v>17</v>
      </c>
      <c r="M16" s="69">
        <v>9</v>
      </c>
      <c r="N16" s="69">
        <v>18</v>
      </c>
      <c r="O16" s="69">
        <f>SUM(C16:N16)</f>
        <v>111</v>
      </c>
      <c r="P16" s="41"/>
    </row>
    <row r="17" spans="1:256" x14ac:dyDescent="0.25">
      <c r="A17" s="20"/>
      <c r="B17" s="68" t="s">
        <v>34</v>
      </c>
      <c r="C17" s="69">
        <v>7</v>
      </c>
      <c r="D17" s="69">
        <v>14</v>
      </c>
      <c r="E17" s="69">
        <v>17</v>
      </c>
      <c r="F17" s="69">
        <v>16</v>
      </c>
      <c r="G17" s="69">
        <v>3</v>
      </c>
      <c r="H17" s="69">
        <v>2</v>
      </c>
      <c r="I17" s="69">
        <v>2</v>
      </c>
      <c r="J17" s="69">
        <v>0</v>
      </c>
      <c r="K17" s="69">
        <v>3</v>
      </c>
      <c r="L17" s="69">
        <v>12</v>
      </c>
      <c r="M17" s="69">
        <v>18</v>
      </c>
      <c r="N17" s="69">
        <v>10</v>
      </c>
      <c r="O17" s="69">
        <f>SUM(C17:N17)</f>
        <v>104</v>
      </c>
      <c r="P17" s="41"/>
    </row>
    <row r="18" spans="1:256" x14ac:dyDescent="0.25">
      <c r="A18" s="20"/>
      <c r="B18" s="68" t="s">
        <v>35</v>
      </c>
      <c r="C18" s="69">
        <v>11</v>
      </c>
      <c r="D18" s="69">
        <v>9</v>
      </c>
      <c r="E18" s="69">
        <v>10</v>
      </c>
      <c r="F18" s="69">
        <v>7</v>
      </c>
      <c r="G18" s="69">
        <v>17</v>
      </c>
      <c r="H18" s="69">
        <v>16</v>
      </c>
      <c r="I18" s="69">
        <v>7</v>
      </c>
      <c r="J18" s="69">
        <v>0</v>
      </c>
      <c r="K18" s="69">
        <v>7</v>
      </c>
      <c r="L18" s="69">
        <v>11</v>
      </c>
      <c r="M18" s="69">
        <v>11</v>
      </c>
      <c r="N18" s="69">
        <v>2</v>
      </c>
      <c r="O18" s="69">
        <f>SUM(C18:N18)</f>
        <v>108</v>
      </c>
      <c r="P18" s="41"/>
    </row>
    <row r="19" spans="1:256" ht="4.5" customHeight="1" x14ac:dyDescent="0.25">
      <c r="A19" s="20"/>
      <c r="B19" s="70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65"/>
      <c r="P19" s="41"/>
    </row>
    <row r="20" spans="1:256" x14ac:dyDescent="0.25">
      <c r="A20" s="20"/>
      <c r="B20" s="66" t="s">
        <v>36</v>
      </c>
      <c r="C20" s="65">
        <f t="shared" ref="C20:K20" si="1">C21+C24+C27</f>
        <v>1534</v>
      </c>
      <c r="D20" s="65">
        <f t="shared" si="1"/>
        <v>1528</v>
      </c>
      <c r="E20" s="65">
        <f t="shared" si="1"/>
        <v>2006</v>
      </c>
      <c r="F20" s="65">
        <f t="shared" si="1"/>
        <v>1220</v>
      </c>
      <c r="G20" s="65">
        <f t="shared" si="1"/>
        <v>1082</v>
      </c>
      <c r="H20" s="65">
        <f t="shared" si="1"/>
        <v>1347</v>
      </c>
      <c r="I20" s="65">
        <f t="shared" si="1"/>
        <v>221</v>
      </c>
      <c r="J20" s="65">
        <f t="shared" si="1"/>
        <v>0</v>
      </c>
      <c r="K20" s="65">
        <f t="shared" si="1"/>
        <v>1089</v>
      </c>
      <c r="L20" s="65">
        <f>L21+L24+L27</f>
        <v>1586</v>
      </c>
      <c r="M20" s="65">
        <f>M21+M24+M27</f>
        <v>1337</v>
      </c>
      <c r="N20" s="65">
        <f>N21+N24+N27</f>
        <v>1566</v>
      </c>
      <c r="O20" s="65">
        <f>+O21+O24+O27</f>
        <v>14516</v>
      </c>
      <c r="P20" s="41"/>
    </row>
    <row r="21" spans="1:256" x14ac:dyDescent="0.25">
      <c r="A21" s="20"/>
      <c r="B21" s="45" t="s">
        <v>37</v>
      </c>
      <c r="C21" s="115">
        <f t="shared" ref="C21:K21" si="2">SUM(C22:C23)</f>
        <v>299</v>
      </c>
      <c r="D21" s="115">
        <f t="shared" si="2"/>
        <v>208</v>
      </c>
      <c r="E21" s="115">
        <f t="shared" si="2"/>
        <v>467</v>
      </c>
      <c r="F21" s="115">
        <f t="shared" si="2"/>
        <v>202</v>
      </c>
      <c r="G21" s="115">
        <f t="shared" si="2"/>
        <v>264</v>
      </c>
      <c r="H21" s="115">
        <f t="shared" si="2"/>
        <v>866</v>
      </c>
      <c r="I21" s="115">
        <f t="shared" si="2"/>
        <v>0</v>
      </c>
      <c r="J21" s="115">
        <f t="shared" si="2"/>
        <v>0</v>
      </c>
      <c r="K21" s="115">
        <f t="shared" si="2"/>
        <v>444</v>
      </c>
      <c r="L21" s="115">
        <f>SUM(L22:L23)</f>
        <v>830</v>
      </c>
      <c r="M21" s="115">
        <f>SUM(M22:M23)</f>
        <v>161</v>
      </c>
      <c r="N21" s="115">
        <f>SUM(N22:N23)</f>
        <v>952</v>
      </c>
      <c r="O21" s="65">
        <f>+O22+O23</f>
        <v>4693</v>
      </c>
      <c r="P21" s="41"/>
    </row>
    <row r="22" spans="1:256" x14ac:dyDescent="0.25">
      <c r="A22" s="20"/>
      <c r="B22" s="71" t="s">
        <v>8</v>
      </c>
      <c r="C22" s="116">
        <v>144</v>
      </c>
      <c r="D22" s="116">
        <v>95</v>
      </c>
      <c r="E22" s="116">
        <v>218</v>
      </c>
      <c r="F22" s="116">
        <v>99</v>
      </c>
      <c r="G22" s="116">
        <v>138</v>
      </c>
      <c r="H22" s="116">
        <v>470</v>
      </c>
      <c r="I22" s="116">
        <v>0</v>
      </c>
      <c r="J22" s="116">
        <v>0</v>
      </c>
      <c r="K22" s="116">
        <v>202</v>
      </c>
      <c r="L22" s="116">
        <v>374</v>
      </c>
      <c r="M22" s="116">
        <v>88</v>
      </c>
      <c r="N22" s="116">
        <v>464</v>
      </c>
      <c r="O22" s="69">
        <f>SUM(C22:N22)</f>
        <v>2292</v>
      </c>
      <c r="P22" s="41"/>
    </row>
    <row r="23" spans="1:256" x14ac:dyDescent="0.25">
      <c r="A23" s="20"/>
      <c r="B23" s="71" t="s">
        <v>9</v>
      </c>
      <c r="C23" s="116">
        <v>155</v>
      </c>
      <c r="D23" s="116">
        <v>113</v>
      </c>
      <c r="E23" s="116">
        <v>249</v>
      </c>
      <c r="F23" s="116">
        <v>103</v>
      </c>
      <c r="G23" s="116">
        <v>126</v>
      </c>
      <c r="H23" s="116">
        <v>396</v>
      </c>
      <c r="I23" s="116">
        <v>0</v>
      </c>
      <c r="J23" s="116">
        <v>0</v>
      </c>
      <c r="K23" s="116">
        <v>242</v>
      </c>
      <c r="L23" s="116">
        <v>456</v>
      </c>
      <c r="M23" s="116">
        <v>73</v>
      </c>
      <c r="N23" s="116">
        <v>488</v>
      </c>
      <c r="O23" s="69">
        <f>SUM(C23:N23)</f>
        <v>2401</v>
      </c>
      <c r="P23" s="41"/>
    </row>
    <row r="24" spans="1:256" x14ac:dyDescent="0.25">
      <c r="A24" s="20"/>
      <c r="B24" s="45" t="s">
        <v>38</v>
      </c>
      <c r="C24" s="126">
        <f t="shared" ref="C24:K24" si="3">SUM(C25:C26)</f>
        <v>421</v>
      </c>
      <c r="D24" s="126">
        <f t="shared" si="3"/>
        <v>756</v>
      </c>
      <c r="E24" s="126">
        <f t="shared" si="3"/>
        <v>1055</v>
      </c>
      <c r="F24" s="126">
        <f t="shared" si="3"/>
        <v>617</v>
      </c>
      <c r="G24" s="126">
        <f t="shared" si="3"/>
        <v>195</v>
      </c>
      <c r="H24" s="126">
        <f t="shared" si="3"/>
        <v>46</v>
      </c>
      <c r="I24" s="126">
        <f t="shared" si="3"/>
        <v>68</v>
      </c>
      <c r="J24" s="126">
        <f t="shared" si="3"/>
        <v>0</v>
      </c>
      <c r="K24" s="126">
        <f t="shared" si="3"/>
        <v>98</v>
      </c>
      <c r="L24" s="126">
        <f>SUM(L25:L26)</f>
        <v>443</v>
      </c>
      <c r="M24" s="126">
        <f>SUM(M25:M26)</f>
        <v>575</v>
      </c>
      <c r="N24" s="126">
        <f>SUM(N25:N26)</f>
        <v>551</v>
      </c>
      <c r="O24" s="65">
        <f>+SUM(O25:O26)</f>
        <v>4825</v>
      </c>
      <c r="P24" s="41"/>
    </row>
    <row r="25" spans="1:256" s="46" customFormat="1" x14ac:dyDescent="0.25">
      <c r="B25" s="71" t="s">
        <v>8</v>
      </c>
      <c r="C25" s="116">
        <v>196</v>
      </c>
      <c r="D25" s="116">
        <v>365</v>
      </c>
      <c r="E25" s="116">
        <v>491</v>
      </c>
      <c r="F25" s="116">
        <v>306</v>
      </c>
      <c r="G25" s="116">
        <v>106</v>
      </c>
      <c r="H25" s="116">
        <v>25</v>
      </c>
      <c r="I25" s="116">
        <v>38</v>
      </c>
      <c r="J25" s="116">
        <v>0</v>
      </c>
      <c r="K25" s="116">
        <v>41</v>
      </c>
      <c r="L25" s="116">
        <v>224</v>
      </c>
      <c r="M25" s="116">
        <v>286</v>
      </c>
      <c r="N25" s="116">
        <v>293</v>
      </c>
      <c r="O25" s="69">
        <f>SUM(C25:N25)</f>
        <v>2371</v>
      </c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 s="46" customFormat="1" x14ac:dyDescent="0.25">
      <c r="B26" s="71" t="s">
        <v>9</v>
      </c>
      <c r="C26" s="116">
        <v>225</v>
      </c>
      <c r="D26" s="116">
        <v>391</v>
      </c>
      <c r="E26" s="116">
        <v>564</v>
      </c>
      <c r="F26" s="116">
        <v>311</v>
      </c>
      <c r="G26" s="116">
        <v>89</v>
      </c>
      <c r="H26" s="116">
        <v>21</v>
      </c>
      <c r="I26" s="116">
        <v>30</v>
      </c>
      <c r="J26" s="116">
        <v>0</v>
      </c>
      <c r="K26" s="116">
        <v>57</v>
      </c>
      <c r="L26" s="116">
        <v>219</v>
      </c>
      <c r="M26" s="116">
        <v>289</v>
      </c>
      <c r="N26" s="116">
        <v>258</v>
      </c>
      <c r="O26" s="69">
        <f>SUM(C26:N26)</f>
        <v>2454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 s="46" customFormat="1" x14ac:dyDescent="0.25">
      <c r="B27" s="45" t="s">
        <v>39</v>
      </c>
      <c r="C27" s="126">
        <f t="shared" ref="C27:K27" si="4">SUM(C28:C29)</f>
        <v>814</v>
      </c>
      <c r="D27" s="126">
        <f t="shared" si="4"/>
        <v>564</v>
      </c>
      <c r="E27" s="126">
        <f t="shared" si="4"/>
        <v>484</v>
      </c>
      <c r="F27" s="126">
        <f t="shared" si="4"/>
        <v>401</v>
      </c>
      <c r="G27" s="126">
        <f t="shared" si="4"/>
        <v>623</v>
      </c>
      <c r="H27" s="126">
        <f t="shared" si="4"/>
        <v>435</v>
      </c>
      <c r="I27" s="126">
        <f t="shared" si="4"/>
        <v>153</v>
      </c>
      <c r="J27" s="126">
        <f t="shared" si="4"/>
        <v>0</v>
      </c>
      <c r="K27" s="126">
        <f t="shared" si="4"/>
        <v>547</v>
      </c>
      <c r="L27" s="126">
        <f>SUM(L28:L29)</f>
        <v>313</v>
      </c>
      <c r="M27" s="126">
        <f>SUM(M28:M29)</f>
        <v>601</v>
      </c>
      <c r="N27" s="126">
        <f>SUM(N28:N29)</f>
        <v>63</v>
      </c>
      <c r="O27" s="65">
        <f>+O28+O29</f>
        <v>4998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 s="46" customFormat="1" x14ac:dyDescent="0.25">
      <c r="B28" s="71" t="s">
        <v>8</v>
      </c>
      <c r="C28" s="116">
        <v>402</v>
      </c>
      <c r="D28" s="116">
        <v>274</v>
      </c>
      <c r="E28" s="116">
        <v>241</v>
      </c>
      <c r="F28" s="116">
        <v>206</v>
      </c>
      <c r="G28" s="116">
        <v>331</v>
      </c>
      <c r="H28" s="116">
        <v>242</v>
      </c>
      <c r="I28" s="116">
        <v>89</v>
      </c>
      <c r="J28" s="116">
        <v>0</v>
      </c>
      <c r="K28" s="116">
        <v>260</v>
      </c>
      <c r="L28" s="116">
        <v>153</v>
      </c>
      <c r="M28" s="116">
        <v>319</v>
      </c>
      <c r="N28" s="116">
        <v>33</v>
      </c>
      <c r="O28" s="69">
        <f>SUM(C28:N28)</f>
        <v>2550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 s="46" customFormat="1" x14ac:dyDescent="0.25">
      <c r="B29" s="71" t="s">
        <v>9</v>
      </c>
      <c r="C29" s="116">
        <v>412</v>
      </c>
      <c r="D29" s="116">
        <v>290</v>
      </c>
      <c r="E29" s="116">
        <v>243</v>
      </c>
      <c r="F29" s="116">
        <v>195</v>
      </c>
      <c r="G29" s="116">
        <v>292</v>
      </c>
      <c r="H29" s="116">
        <v>193</v>
      </c>
      <c r="I29" s="116">
        <v>64</v>
      </c>
      <c r="J29" s="116">
        <v>0</v>
      </c>
      <c r="K29" s="116">
        <v>287</v>
      </c>
      <c r="L29" s="116">
        <v>160</v>
      </c>
      <c r="M29" s="116">
        <v>282</v>
      </c>
      <c r="N29" s="116">
        <v>30</v>
      </c>
      <c r="O29" s="69">
        <f>SUM(C29:N29)</f>
        <v>2448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 s="46" customFormat="1" ht="4.5" customHeight="1" x14ac:dyDescent="0.25">
      <c r="B30" s="66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 s="46" customFormat="1" x14ac:dyDescent="0.25">
      <c r="B31" s="66" t="s">
        <v>40</v>
      </c>
      <c r="C31" s="65">
        <f t="shared" ref="C31:I31" si="5">+C20/C15</f>
        <v>52.896551724137929</v>
      </c>
      <c r="D31" s="65">
        <f t="shared" si="5"/>
        <v>43.657142857142858</v>
      </c>
      <c r="E31" s="65">
        <f t="shared" si="5"/>
        <v>51.435897435897438</v>
      </c>
      <c r="F31" s="65">
        <f t="shared" si="5"/>
        <v>42.068965517241381</v>
      </c>
      <c r="G31" s="65">
        <f t="shared" si="5"/>
        <v>40.074074074074076</v>
      </c>
      <c r="H31" s="65">
        <f t="shared" si="5"/>
        <v>46.448275862068968</v>
      </c>
      <c r="I31" s="65">
        <f t="shared" si="5"/>
        <v>24.555555555555557</v>
      </c>
      <c r="J31" s="116">
        <f>0/1</f>
        <v>0</v>
      </c>
      <c r="K31" s="65">
        <f t="shared" ref="K31:O32" si="6">+K20/K15</f>
        <v>60.5</v>
      </c>
      <c r="L31" s="65">
        <f t="shared" si="6"/>
        <v>39.65</v>
      </c>
      <c r="M31" s="65">
        <f t="shared" si="6"/>
        <v>35.184210526315788</v>
      </c>
      <c r="N31" s="65">
        <f t="shared" si="6"/>
        <v>52.2</v>
      </c>
      <c r="O31" s="65">
        <f t="shared" si="6"/>
        <v>44.941176470588232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 s="46" customFormat="1" x14ac:dyDescent="0.25">
      <c r="B32" s="68" t="s">
        <v>33</v>
      </c>
      <c r="C32" s="116">
        <f t="shared" ref="C32:H32" si="7">+C21/C16</f>
        <v>27.181818181818183</v>
      </c>
      <c r="D32" s="116">
        <f t="shared" si="7"/>
        <v>17.333333333333332</v>
      </c>
      <c r="E32" s="116">
        <f t="shared" si="7"/>
        <v>38.916666666666664</v>
      </c>
      <c r="F32" s="116">
        <f t="shared" si="7"/>
        <v>33.666666666666664</v>
      </c>
      <c r="G32" s="116">
        <f t="shared" si="7"/>
        <v>37.714285714285715</v>
      </c>
      <c r="H32" s="116">
        <f t="shared" si="7"/>
        <v>78.727272727272734</v>
      </c>
      <c r="I32" s="116">
        <f>0/1</f>
        <v>0</v>
      </c>
      <c r="J32" s="116">
        <f>0/1</f>
        <v>0</v>
      </c>
      <c r="K32" s="116">
        <f t="shared" si="6"/>
        <v>55.5</v>
      </c>
      <c r="L32" s="116">
        <f t="shared" si="6"/>
        <v>48.823529411764703</v>
      </c>
      <c r="M32" s="116">
        <f t="shared" si="6"/>
        <v>17.888888888888889</v>
      </c>
      <c r="N32" s="116">
        <f t="shared" si="6"/>
        <v>52.888888888888886</v>
      </c>
      <c r="O32" s="69">
        <f t="shared" si="6"/>
        <v>42.27927927927928</v>
      </c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1:256" s="46" customFormat="1" x14ac:dyDescent="0.25">
      <c r="B33" s="68" t="s">
        <v>34</v>
      </c>
      <c r="C33" s="116">
        <f t="shared" ref="C33:I33" si="8">+C24/C17</f>
        <v>60.142857142857146</v>
      </c>
      <c r="D33" s="116">
        <f t="shared" si="8"/>
        <v>54</v>
      </c>
      <c r="E33" s="116">
        <f t="shared" si="8"/>
        <v>62.058823529411768</v>
      </c>
      <c r="F33" s="116">
        <f t="shared" si="8"/>
        <v>38.5625</v>
      </c>
      <c r="G33" s="116">
        <f t="shared" si="8"/>
        <v>65</v>
      </c>
      <c r="H33" s="116">
        <f t="shared" si="8"/>
        <v>23</v>
      </c>
      <c r="I33" s="116">
        <f t="shared" si="8"/>
        <v>34</v>
      </c>
      <c r="J33" s="116">
        <f>0/1</f>
        <v>0</v>
      </c>
      <c r="K33" s="116">
        <f>+K24/K17</f>
        <v>32.666666666666664</v>
      </c>
      <c r="L33" s="116">
        <f>+L24/L17</f>
        <v>36.916666666666664</v>
      </c>
      <c r="M33" s="116">
        <f>+M24/M17</f>
        <v>31.944444444444443</v>
      </c>
      <c r="N33" s="116">
        <f>+N24/N17</f>
        <v>55.1</v>
      </c>
      <c r="O33" s="69">
        <f>+O24/O17</f>
        <v>46.394230769230766</v>
      </c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1:256" s="46" customFormat="1" x14ac:dyDescent="0.25">
      <c r="B34" s="68" t="s">
        <v>35</v>
      </c>
      <c r="C34" s="69">
        <f t="shared" ref="C34:I34" si="9">+C27/C18</f>
        <v>74</v>
      </c>
      <c r="D34" s="69">
        <f t="shared" si="9"/>
        <v>62.666666666666664</v>
      </c>
      <c r="E34" s="69">
        <f t="shared" si="9"/>
        <v>48.4</v>
      </c>
      <c r="F34" s="69">
        <f t="shared" si="9"/>
        <v>57.285714285714285</v>
      </c>
      <c r="G34" s="69">
        <f t="shared" si="9"/>
        <v>36.647058823529413</v>
      </c>
      <c r="H34" s="69">
        <f t="shared" si="9"/>
        <v>27.1875</v>
      </c>
      <c r="I34" s="69">
        <f t="shared" si="9"/>
        <v>21.857142857142858</v>
      </c>
      <c r="J34" s="116">
        <f>0/1</f>
        <v>0</v>
      </c>
      <c r="K34" s="69">
        <f>+K27/K18</f>
        <v>78.142857142857139</v>
      </c>
      <c r="L34" s="69">
        <f>+L27/L18</f>
        <v>28.454545454545453</v>
      </c>
      <c r="M34" s="69">
        <f>+M27/M18</f>
        <v>54.636363636363633</v>
      </c>
      <c r="N34" s="69">
        <f>+N27/N18</f>
        <v>31.5</v>
      </c>
      <c r="O34" s="69">
        <f>+O27/O18</f>
        <v>46.277777777777779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1:256" s="46" customFormat="1" ht="4.5" customHeight="1" x14ac:dyDescent="0.25">
      <c r="B35" s="70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65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1:256" s="46" customFormat="1" x14ac:dyDescent="0.25">
      <c r="B36" s="66" t="s">
        <v>41</v>
      </c>
      <c r="C36" s="65">
        <f t="shared" ref="C36:K36" si="10">SUM(C37:C38)</f>
        <v>7</v>
      </c>
      <c r="D36" s="65">
        <f t="shared" si="10"/>
        <v>8</v>
      </c>
      <c r="E36" s="65">
        <f t="shared" si="10"/>
        <v>8</v>
      </c>
      <c r="F36" s="65">
        <f t="shared" si="10"/>
        <v>12</v>
      </c>
      <c r="G36" s="65">
        <f t="shared" si="10"/>
        <v>10</v>
      </c>
      <c r="H36" s="65">
        <f t="shared" si="10"/>
        <v>7</v>
      </c>
      <c r="I36" s="65">
        <f t="shared" si="10"/>
        <v>3</v>
      </c>
      <c r="J36" s="65">
        <f t="shared" si="10"/>
        <v>0</v>
      </c>
      <c r="K36" s="65">
        <f t="shared" si="10"/>
        <v>9</v>
      </c>
      <c r="L36" s="65">
        <f>SUM(L37:L38)</f>
        <v>11</v>
      </c>
      <c r="M36" s="65">
        <f>SUM(M37:M38)</f>
        <v>9</v>
      </c>
      <c r="N36" s="65">
        <f>SUM(N37:N38)</f>
        <v>6</v>
      </c>
      <c r="O36" s="65">
        <f>SUM(C36:N36)</f>
        <v>90</v>
      </c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1:256" s="46" customFormat="1" x14ac:dyDescent="0.25">
      <c r="B37" s="68" t="s">
        <v>42</v>
      </c>
      <c r="C37" s="117">
        <v>5</v>
      </c>
      <c r="D37" s="117">
        <v>6</v>
      </c>
      <c r="E37" s="117">
        <v>6</v>
      </c>
      <c r="F37" s="117">
        <v>7</v>
      </c>
      <c r="G37" s="117">
        <v>8</v>
      </c>
      <c r="H37" s="118">
        <v>5</v>
      </c>
      <c r="I37" s="117">
        <v>2</v>
      </c>
      <c r="J37" s="117">
        <v>0</v>
      </c>
      <c r="K37" s="117">
        <v>5</v>
      </c>
      <c r="L37" s="117">
        <v>7</v>
      </c>
      <c r="M37" s="117">
        <v>6</v>
      </c>
      <c r="N37" s="117">
        <v>4</v>
      </c>
      <c r="O37" s="69">
        <f>SUM(C37:N37)</f>
        <v>61</v>
      </c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1:256" s="46" customFormat="1" ht="15" thickBot="1" x14ac:dyDescent="0.3">
      <c r="B38" s="72" t="s">
        <v>43</v>
      </c>
      <c r="C38" s="119">
        <v>2</v>
      </c>
      <c r="D38" s="119">
        <v>2</v>
      </c>
      <c r="E38" s="119">
        <v>2</v>
      </c>
      <c r="F38" s="119">
        <v>5</v>
      </c>
      <c r="G38" s="119">
        <v>2</v>
      </c>
      <c r="H38" s="120">
        <v>2</v>
      </c>
      <c r="I38" s="119">
        <v>1</v>
      </c>
      <c r="J38" s="119">
        <v>0</v>
      </c>
      <c r="K38" s="119">
        <v>4</v>
      </c>
      <c r="L38" s="119">
        <v>4</v>
      </c>
      <c r="M38" s="119">
        <v>3</v>
      </c>
      <c r="N38" s="119">
        <v>2</v>
      </c>
      <c r="O38" s="74">
        <f>SUM(C38:N38)</f>
        <v>29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1:256" s="46" customFormat="1" x14ac:dyDescent="0.25">
      <c r="B39" s="125" t="s">
        <v>19</v>
      </c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3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  <row r="40" spans="1:256" s="46" customFormat="1" x14ac:dyDescent="0.25"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3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</row>
    <row r="41" spans="1:256" s="46" customFormat="1" x14ac:dyDescent="0.25">
      <c r="B41" s="46" t="s">
        <v>17</v>
      </c>
      <c r="C41" s="46" t="s">
        <v>22</v>
      </c>
      <c r="D41" s="46">
        <f>+N14</f>
        <v>0</v>
      </c>
      <c r="E41" s="46">
        <f>+N17</f>
        <v>10</v>
      </c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</row>
    <row r="42" spans="1:256" s="46" customFormat="1" x14ac:dyDescent="0.25">
      <c r="C42" s="46" t="s">
        <v>23</v>
      </c>
      <c r="D42" s="46">
        <f>+N15</f>
        <v>30</v>
      </c>
      <c r="E42" s="46">
        <f>+N18</f>
        <v>2</v>
      </c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</row>
    <row r="43" spans="1:256" s="20" customFormat="1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</row>
    <row r="44" spans="1:256" s="20" customFormat="1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</row>
    <row r="45" spans="1:256" s="20" customFormat="1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</row>
    <row r="46" spans="1:256" s="20" customFormat="1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</row>
    <row r="47" spans="1:256" s="20" customFormat="1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</row>
    <row r="48" spans="1:256" s="20" customFormat="1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</row>
    <row r="49" spans="1:256" s="20" customFormat="1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pans="1:256" s="20" customForma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pans="1:256" s="20" customFormat="1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pans="1:256" s="20" customFormat="1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pans="1:256" s="20" customFormat="1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pans="1:256" s="20" customFormat="1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spans="1:256" s="20" customFormat="1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spans="1:256" s="20" customFormat="1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</row>
    <row r="57" spans="1:256" s="20" customFormat="1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</row>
    <row r="58" spans="1:256" s="20" customFormat="1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</row>
    <row r="59" spans="1:256" s="20" customFormat="1" x14ac:dyDescent="0.2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</row>
    <row r="60" spans="1:256" s="20" customFormat="1" x14ac:dyDescent="0.2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</row>
    <row r="61" spans="1:256" s="20" customFormat="1" x14ac:dyDescent="0.2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</row>
    <row r="62" spans="1:256" s="20" customForma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</row>
    <row r="63" spans="1:256" s="20" customForma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</row>
  </sheetData>
  <mergeCells count="2">
    <mergeCell ref="B6:O6"/>
    <mergeCell ref="B9:O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2023  |&amp;P</oddFooter>
  </headerFooter>
  <ignoredErrors>
    <ignoredError sqref="O24 O27 J31:J34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63"/>
  <sheetViews>
    <sheetView zoomScaleNormal="100" workbookViewId="0"/>
  </sheetViews>
  <sheetFormatPr baseColWidth="10" defaultColWidth="8.7109375" defaultRowHeight="14.25" x14ac:dyDescent="0.25"/>
  <cols>
    <col min="1" max="1" width="4" style="21" customWidth="1"/>
    <col min="2" max="2" width="23.7109375" style="21" customWidth="1"/>
    <col min="3" max="15" width="5.5703125" style="21" customWidth="1"/>
    <col min="16" max="16" width="5.7109375" style="21" customWidth="1"/>
    <col min="17" max="16384" width="8.7109375" style="21"/>
  </cols>
  <sheetData>
    <row r="1" spans="1:18" s="32" customFormat="1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  <c r="R1" s="21"/>
    </row>
    <row r="2" spans="1:18" s="32" customFormat="1" ht="15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1"/>
      <c r="R2" s="21"/>
    </row>
    <row r="3" spans="1:18" s="32" customFormat="1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1"/>
      <c r="R3" s="21"/>
    </row>
    <row r="4" spans="1:18" s="32" customForma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1"/>
      <c r="R4" s="21"/>
    </row>
    <row r="5" spans="1:18" s="32" customFormat="1" ht="15.75" customHeigh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  <c r="Q5" s="21"/>
      <c r="R5" s="21"/>
    </row>
    <row r="6" spans="1:18" s="32" customFormat="1" ht="36.75" customHeight="1" x14ac:dyDescent="0.25">
      <c r="A6" s="20"/>
      <c r="B6" s="159" t="s">
        <v>209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20"/>
      <c r="Q6" s="21"/>
      <c r="R6" s="21"/>
    </row>
    <row r="7" spans="1:18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8" ht="7.5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</row>
    <row r="9" spans="1:18" ht="18.75" customHeight="1" x14ac:dyDescent="0.25">
      <c r="A9" s="20"/>
      <c r="B9" s="160" t="s">
        <v>185</v>
      </c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2"/>
      <c r="P9" s="20"/>
    </row>
    <row r="10" spans="1:18" ht="7.5" customHeight="1" x14ac:dyDescent="0.25">
      <c r="A10" s="20"/>
      <c r="B10" s="34"/>
      <c r="C10" s="34"/>
      <c r="D10" s="34"/>
      <c r="E10" s="35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8" ht="18.75" customHeight="1" x14ac:dyDescent="0.25">
      <c r="A11" s="20"/>
      <c r="B11" s="36"/>
      <c r="C11" s="37" t="s">
        <v>6</v>
      </c>
      <c r="D11" s="37" t="s">
        <v>12</v>
      </c>
      <c r="E11" s="37" t="s">
        <v>13</v>
      </c>
      <c r="F11" s="37" t="s">
        <v>14</v>
      </c>
      <c r="G11" s="37" t="s">
        <v>15</v>
      </c>
      <c r="H11" s="37" t="s">
        <v>16</v>
      </c>
      <c r="I11" s="37" t="s">
        <v>181</v>
      </c>
      <c r="J11" s="37" t="s">
        <v>182</v>
      </c>
      <c r="K11" s="37" t="s">
        <v>183</v>
      </c>
      <c r="L11" s="37" t="s">
        <v>207</v>
      </c>
      <c r="M11" s="37" t="s">
        <v>208</v>
      </c>
      <c r="N11" s="37" t="s">
        <v>17</v>
      </c>
      <c r="O11" s="37" t="s">
        <v>7</v>
      </c>
      <c r="P11" s="38"/>
    </row>
    <row r="12" spans="1:18" ht="3" customHeight="1" x14ac:dyDescent="0.25">
      <c r="A12" s="20"/>
      <c r="B12" s="39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</row>
    <row r="13" spans="1:18" x14ac:dyDescent="0.25">
      <c r="A13" s="20"/>
      <c r="B13" s="64" t="s">
        <v>24</v>
      </c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5"/>
      <c r="P13" s="41"/>
    </row>
    <row r="14" spans="1:18" ht="4.5" customHeight="1" x14ac:dyDescent="0.25">
      <c r="A14" s="20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5"/>
      <c r="P14" s="41"/>
    </row>
    <row r="15" spans="1:18" x14ac:dyDescent="0.25">
      <c r="A15" s="20"/>
      <c r="B15" s="66" t="s">
        <v>32</v>
      </c>
      <c r="C15" s="65">
        <f>SUM(C16:C18)</f>
        <v>6</v>
      </c>
      <c r="D15" s="65">
        <f>SUM(D16:D18)</f>
        <v>8</v>
      </c>
      <c r="E15" s="65">
        <f>SUM(E16:E18)</f>
        <v>10</v>
      </c>
      <c r="F15" s="65">
        <f t="shared" ref="F15:K15" si="0">SUM(F16:F18)</f>
        <v>6</v>
      </c>
      <c r="G15" s="65">
        <f t="shared" si="0"/>
        <v>8</v>
      </c>
      <c r="H15" s="65">
        <f t="shared" si="0"/>
        <v>2</v>
      </c>
      <c r="I15" s="65">
        <f t="shared" si="0"/>
        <v>0</v>
      </c>
      <c r="J15" s="65">
        <f t="shared" si="0"/>
        <v>0</v>
      </c>
      <c r="K15" s="65">
        <f t="shared" si="0"/>
        <v>4</v>
      </c>
      <c r="L15" s="65">
        <f>SUM(L16:L18)</f>
        <v>8</v>
      </c>
      <c r="M15" s="65">
        <f>SUM(M16:M18)</f>
        <v>9</v>
      </c>
      <c r="N15" s="65">
        <f>SUM(N16:N18)</f>
        <v>4</v>
      </c>
      <c r="O15" s="65">
        <f>SUM(O16:O18)</f>
        <v>65</v>
      </c>
      <c r="P15" s="41"/>
    </row>
    <row r="16" spans="1:18" x14ac:dyDescent="0.25">
      <c r="A16" s="20"/>
      <c r="B16" s="68" t="s">
        <v>33</v>
      </c>
      <c r="C16" s="69">
        <v>3</v>
      </c>
      <c r="D16" s="69">
        <v>1</v>
      </c>
      <c r="E16" s="69">
        <v>3</v>
      </c>
      <c r="F16" s="69">
        <v>1</v>
      </c>
      <c r="G16" s="69">
        <v>1</v>
      </c>
      <c r="H16" s="69">
        <v>0</v>
      </c>
      <c r="I16" s="69">
        <v>0</v>
      </c>
      <c r="J16" s="69">
        <v>0</v>
      </c>
      <c r="K16" s="69">
        <v>3</v>
      </c>
      <c r="L16" s="69">
        <v>2</v>
      </c>
      <c r="M16" s="69">
        <v>2</v>
      </c>
      <c r="N16" s="69">
        <v>1</v>
      </c>
      <c r="O16" s="69">
        <f>SUM(C16:N16)</f>
        <v>17</v>
      </c>
      <c r="P16" s="41"/>
    </row>
    <row r="17" spans="1:256" x14ac:dyDescent="0.25">
      <c r="A17" s="20"/>
      <c r="B17" s="68" t="s">
        <v>34</v>
      </c>
      <c r="C17" s="69">
        <v>3</v>
      </c>
      <c r="D17" s="69">
        <v>5</v>
      </c>
      <c r="E17" s="69">
        <v>6</v>
      </c>
      <c r="F17" s="69">
        <v>4</v>
      </c>
      <c r="G17" s="69">
        <v>2</v>
      </c>
      <c r="H17" s="69">
        <v>0</v>
      </c>
      <c r="I17" s="69">
        <v>0</v>
      </c>
      <c r="J17" s="69">
        <v>0</v>
      </c>
      <c r="K17" s="69">
        <v>0</v>
      </c>
      <c r="L17" s="69">
        <v>5</v>
      </c>
      <c r="M17" s="69">
        <v>3</v>
      </c>
      <c r="N17" s="69">
        <v>2</v>
      </c>
      <c r="O17" s="69">
        <f>SUM(C17:N17)</f>
        <v>30</v>
      </c>
      <c r="P17" s="41"/>
    </row>
    <row r="18" spans="1:256" x14ac:dyDescent="0.25">
      <c r="A18" s="20"/>
      <c r="B18" s="68" t="s">
        <v>35</v>
      </c>
      <c r="C18" s="69">
        <v>0</v>
      </c>
      <c r="D18" s="69">
        <v>2</v>
      </c>
      <c r="E18" s="69">
        <v>1</v>
      </c>
      <c r="F18" s="69">
        <v>1</v>
      </c>
      <c r="G18" s="69">
        <v>5</v>
      </c>
      <c r="H18" s="69">
        <v>2</v>
      </c>
      <c r="I18" s="69">
        <v>0</v>
      </c>
      <c r="J18" s="69">
        <v>0</v>
      </c>
      <c r="K18" s="69">
        <v>1</v>
      </c>
      <c r="L18" s="69">
        <v>1</v>
      </c>
      <c r="M18" s="69">
        <v>4</v>
      </c>
      <c r="N18" s="69">
        <v>1</v>
      </c>
      <c r="O18" s="69">
        <f>SUM(C18:N18)</f>
        <v>18</v>
      </c>
      <c r="P18" s="41"/>
    </row>
    <row r="19" spans="1:256" ht="4.5" customHeight="1" x14ac:dyDescent="0.25">
      <c r="A19" s="20"/>
      <c r="B19" s="70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65"/>
      <c r="P19" s="41"/>
    </row>
    <row r="20" spans="1:256" x14ac:dyDescent="0.25">
      <c r="A20" s="20"/>
      <c r="B20" s="66" t="s">
        <v>36</v>
      </c>
      <c r="C20" s="65">
        <f>C21+C24+C27</f>
        <v>467</v>
      </c>
      <c r="D20" s="65">
        <f>D21+D24+D27</f>
        <v>629</v>
      </c>
      <c r="E20" s="65">
        <f>E21+E24+E27</f>
        <v>758</v>
      </c>
      <c r="F20" s="65">
        <f t="shared" ref="F20:K20" si="1">F21+F24+F27</f>
        <v>368</v>
      </c>
      <c r="G20" s="65">
        <f t="shared" si="1"/>
        <v>358</v>
      </c>
      <c r="H20" s="65">
        <f t="shared" si="1"/>
        <v>77</v>
      </c>
      <c r="I20" s="65">
        <f t="shared" si="1"/>
        <v>0</v>
      </c>
      <c r="J20" s="65">
        <f t="shared" si="1"/>
        <v>0</v>
      </c>
      <c r="K20" s="65">
        <f t="shared" si="1"/>
        <v>383</v>
      </c>
      <c r="L20" s="65">
        <f>L21+L24+L27</f>
        <v>532</v>
      </c>
      <c r="M20" s="65">
        <f>M21+M24+M27</f>
        <v>597</v>
      </c>
      <c r="N20" s="65">
        <f>N21+N24+N27</f>
        <v>283</v>
      </c>
      <c r="O20" s="65">
        <f>+O21+O24+O27</f>
        <v>4452</v>
      </c>
      <c r="P20" s="41"/>
    </row>
    <row r="21" spans="1:256" x14ac:dyDescent="0.25">
      <c r="A21" s="20"/>
      <c r="B21" s="45" t="s">
        <v>37</v>
      </c>
      <c r="C21" s="115">
        <f>SUM(C22:C23)</f>
        <v>139</v>
      </c>
      <c r="D21" s="115">
        <f>SUM(D22:D23)</f>
        <v>75</v>
      </c>
      <c r="E21" s="115">
        <f>SUM(E22:E23)</f>
        <v>203</v>
      </c>
      <c r="F21" s="115">
        <f t="shared" ref="F21:K21" si="2">SUM(F22:F23)</f>
        <v>46</v>
      </c>
      <c r="G21" s="115">
        <f t="shared" si="2"/>
        <v>43</v>
      </c>
      <c r="H21" s="115">
        <f t="shared" si="2"/>
        <v>0</v>
      </c>
      <c r="I21" s="115">
        <f t="shared" si="2"/>
        <v>0</v>
      </c>
      <c r="J21" s="115">
        <f t="shared" si="2"/>
        <v>0</v>
      </c>
      <c r="K21" s="115">
        <f t="shared" si="2"/>
        <v>320</v>
      </c>
      <c r="L21" s="115">
        <f>SUM(L22:L23)</f>
        <v>90</v>
      </c>
      <c r="M21" s="115">
        <f>SUM(M22:M23)</f>
        <v>75</v>
      </c>
      <c r="N21" s="115">
        <f>SUM(N22:N23)</f>
        <v>107</v>
      </c>
      <c r="O21" s="65">
        <f>+O22+O23</f>
        <v>1098</v>
      </c>
      <c r="P21" s="41"/>
    </row>
    <row r="22" spans="1:256" x14ac:dyDescent="0.25">
      <c r="A22" s="20"/>
      <c r="B22" s="71" t="s">
        <v>8</v>
      </c>
      <c r="C22" s="116">
        <v>71</v>
      </c>
      <c r="D22" s="116">
        <v>31</v>
      </c>
      <c r="E22" s="116">
        <v>90</v>
      </c>
      <c r="F22" s="116">
        <v>21</v>
      </c>
      <c r="G22" s="116">
        <v>21</v>
      </c>
      <c r="H22" s="116">
        <v>0</v>
      </c>
      <c r="I22" s="116">
        <v>0</v>
      </c>
      <c r="J22" s="116">
        <v>0</v>
      </c>
      <c r="K22" s="116">
        <v>140</v>
      </c>
      <c r="L22" s="116">
        <v>39</v>
      </c>
      <c r="M22" s="116">
        <v>30</v>
      </c>
      <c r="N22" s="116">
        <v>49</v>
      </c>
      <c r="O22" s="69">
        <f>SUM(C22:N22)</f>
        <v>492</v>
      </c>
      <c r="P22" s="41"/>
    </row>
    <row r="23" spans="1:256" x14ac:dyDescent="0.25">
      <c r="A23" s="20"/>
      <c r="B23" s="71" t="s">
        <v>9</v>
      </c>
      <c r="C23" s="116">
        <v>68</v>
      </c>
      <c r="D23" s="116">
        <v>44</v>
      </c>
      <c r="E23" s="116">
        <v>113</v>
      </c>
      <c r="F23" s="116">
        <v>25</v>
      </c>
      <c r="G23" s="116">
        <v>22</v>
      </c>
      <c r="H23" s="116">
        <v>0</v>
      </c>
      <c r="I23" s="116">
        <v>0</v>
      </c>
      <c r="J23" s="116">
        <v>0</v>
      </c>
      <c r="K23" s="116">
        <v>180</v>
      </c>
      <c r="L23" s="116">
        <v>51</v>
      </c>
      <c r="M23" s="116">
        <v>45</v>
      </c>
      <c r="N23" s="116">
        <v>58</v>
      </c>
      <c r="O23" s="69">
        <f>SUM(C23:N23)</f>
        <v>606</v>
      </c>
      <c r="P23" s="41"/>
    </row>
    <row r="24" spans="1:256" x14ac:dyDescent="0.25">
      <c r="A24" s="20"/>
      <c r="B24" s="45" t="s">
        <v>38</v>
      </c>
      <c r="C24" s="126">
        <f>SUM(C25:C26)</f>
        <v>328</v>
      </c>
      <c r="D24" s="126">
        <f>SUM(D25:D26)</f>
        <v>361</v>
      </c>
      <c r="E24" s="126">
        <f>SUM(E25:E26)</f>
        <v>483</v>
      </c>
      <c r="F24" s="126">
        <f t="shared" ref="F24:K24" si="3">SUM(F25:F26)</f>
        <v>251</v>
      </c>
      <c r="G24" s="126">
        <f t="shared" si="3"/>
        <v>95</v>
      </c>
      <c r="H24" s="126">
        <f t="shared" si="3"/>
        <v>0</v>
      </c>
      <c r="I24" s="126">
        <f t="shared" si="3"/>
        <v>0</v>
      </c>
      <c r="J24" s="126">
        <f t="shared" si="3"/>
        <v>0</v>
      </c>
      <c r="K24" s="126">
        <f t="shared" si="3"/>
        <v>0</v>
      </c>
      <c r="L24" s="126">
        <f>SUM(L25:L26)</f>
        <v>378</v>
      </c>
      <c r="M24" s="126">
        <f>SUM(M25:M26)</f>
        <v>201</v>
      </c>
      <c r="N24" s="126">
        <f>SUM(N25:N26)</f>
        <v>119</v>
      </c>
      <c r="O24" s="65">
        <f>+SUM(O25:O26)</f>
        <v>2216</v>
      </c>
      <c r="P24" s="41"/>
    </row>
    <row r="25" spans="1:256" s="46" customFormat="1" x14ac:dyDescent="0.25">
      <c r="B25" s="71" t="s">
        <v>8</v>
      </c>
      <c r="C25" s="116">
        <v>167</v>
      </c>
      <c r="D25" s="116">
        <v>162</v>
      </c>
      <c r="E25" s="116">
        <v>253</v>
      </c>
      <c r="F25" s="116">
        <v>120</v>
      </c>
      <c r="G25" s="116">
        <v>39</v>
      </c>
      <c r="H25" s="116">
        <v>0</v>
      </c>
      <c r="I25" s="116">
        <v>0</v>
      </c>
      <c r="J25" s="116">
        <v>0</v>
      </c>
      <c r="K25" s="116">
        <v>0</v>
      </c>
      <c r="L25" s="116">
        <v>178</v>
      </c>
      <c r="M25" s="116">
        <v>86</v>
      </c>
      <c r="N25" s="116">
        <v>59</v>
      </c>
      <c r="O25" s="69">
        <f>SUM(C25:N25)</f>
        <v>1064</v>
      </c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 s="46" customFormat="1" x14ac:dyDescent="0.25">
      <c r="B26" s="71" t="s">
        <v>9</v>
      </c>
      <c r="C26" s="116">
        <v>161</v>
      </c>
      <c r="D26" s="116">
        <v>199</v>
      </c>
      <c r="E26" s="116">
        <v>230</v>
      </c>
      <c r="F26" s="116">
        <v>131</v>
      </c>
      <c r="G26" s="116">
        <v>56</v>
      </c>
      <c r="H26" s="116">
        <v>0</v>
      </c>
      <c r="I26" s="116">
        <v>0</v>
      </c>
      <c r="J26" s="116">
        <v>0</v>
      </c>
      <c r="K26" s="116">
        <v>0</v>
      </c>
      <c r="L26" s="116">
        <v>200</v>
      </c>
      <c r="M26" s="116">
        <v>115</v>
      </c>
      <c r="N26" s="116">
        <v>60</v>
      </c>
      <c r="O26" s="69">
        <f>SUM(C26:N26)</f>
        <v>1152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 s="46" customFormat="1" x14ac:dyDescent="0.25">
      <c r="B27" s="45" t="s">
        <v>39</v>
      </c>
      <c r="C27" s="126">
        <f>SUM(C28:C29)</f>
        <v>0</v>
      </c>
      <c r="D27" s="126">
        <f>SUM(D28:D29)</f>
        <v>193</v>
      </c>
      <c r="E27" s="126">
        <f>SUM(E28:E29)</f>
        <v>72</v>
      </c>
      <c r="F27" s="126">
        <f t="shared" ref="F27:K27" si="4">SUM(F28:F29)</f>
        <v>71</v>
      </c>
      <c r="G27" s="126">
        <f t="shared" si="4"/>
        <v>220</v>
      </c>
      <c r="H27" s="126">
        <f t="shared" si="4"/>
        <v>77</v>
      </c>
      <c r="I27" s="126">
        <f t="shared" si="4"/>
        <v>0</v>
      </c>
      <c r="J27" s="126">
        <f t="shared" si="4"/>
        <v>0</v>
      </c>
      <c r="K27" s="126">
        <f t="shared" si="4"/>
        <v>63</v>
      </c>
      <c r="L27" s="126">
        <f>SUM(L28:L29)</f>
        <v>64</v>
      </c>
      <c r="M27" s="126">
        <f>SUM(M28:M29)</f>
        <v>321</v>
      </c>
      <c r="N27" s="126">
        <f>SUM(N28:N29)</f>
        <v>57</v>
      </c>
      <c r="O27" s="65">
        <f>+O28+O29</f>
        <v>1138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 s="46" customFormat="1" x14ac:dyDescent="0.25">
      <c r="B28" s="71" t="s">
        <v>8</v>
      </c>
      <c r="C28" s="116">
        <v>0</v>
      </c>
      <c r="D28" s="116">
        <v>103</v>
      </c>
      <c r="E28" s="116">
        <v>31</v>
      </c>
      <c r="F28" s="116">
        <v>28</v>
      </c>
      <c r="G28" s="116">
        <v>101</v>
      </c>
      <c r="H28" s="116">
        <v>33</v>
      </c>
      <c r="I28" s="116">
        <v>0</v>
      </c>
      <c r="J28" s="116">
        <v>0</v>
      </c>
      <c r="K28" s="116">
        <v>22</v>
      </c>
      <c r="L28" s="116">
        <v>28</v>
      </c>
      <c r="M28" s="116">
        <v>136</v>
      </c>
      <c r="N28" s="116">
        <v>21</v>
      </c>
      <c r="O28" s="69">
        <f>SUM(C28:N28)</f>
        <v>503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 s="46" customFormat="1" x14ac:dyDescent="0.25">
      <c r="B29" s="71" t="s">
        <v>9</v>
      </c>
      <c r="C29" s="116">
        <v>0</v>
      </c>
      <c r="D29" s="116">
        <v>90</v>
      </c>
      <c r="E29" s="116">
        <v>41</v>
      </c>
      <c r="F29" s="116">
        <v>43</v>
      </c>
      <c r="G29" s="116">
        <v>119</v>
      </c>
      <c r="H29" s="116">
        <v>44</v>
      </c>
      <c r="I29" s="116">
        <v>0</v>
      </c>
      <c r="J29" s="116">
        <v>0</v>
      </c>
      <c r="K29" s="116">
        <v>41</v>
      </c>
      <c r="L29" s="116">
        <v>36</v>
      </c>
      <c r="M29" s="116">
        <v>185</v>
      </c>
      <c r="N29" s="116">
        <v>36</v>
      </c>
      <c r="O29" s="69">
        <f>SUM(C29:N29)</f>
        <v>635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 s="46" customFormat="1" ht="4.5" customHeight="1" x14ac:dyDescent="0.25">
      <c r="B30" s="66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 s="46" customFormat="1" x14ac:dyDescent="0.25">
      <c r="B31" s="66" t="s">
        <v>40</v>
      </c>
      <c r="C31" s="65">
        <f t="shared" ref="C31:H31" si="5">+C20/C15</f>
        <v>77.833333333333329</v>
      </c>
      <c r="D31" s="65">
        <f t="shared" si="5"/>
        <v>78.625</v>
      </c>
      <c r="E31" s="65">
        <f t="shared" si="5"/>
        <v>75.8</v>
      </c>
      <c r="F31" s="65">
        <f t="shared" si="5"/>
        <v>61.333333333333336</v>
      </c>
      <c r="G31" s="65">
        <f t="shared" si="5"/>
        <v>44.75</v>
      </c>
      <c r="H31" s="65">
        <f t="shared" si="5"/>
        <v>38.5</v>
      </c>
      <c r="I31" s="69">
        <f>0/1</f>
        <v>0</v>
      </c>
      <c r="J31" s="69">
        <f>0/1</f>
        <v>0</v>
      </c>
      <c r="K31" s="65">
        <f t="shared" ref="K31:O32" si="6">+K20/K15</f>
        <v>95.75</v>
      </c>
      <c r="L31" s="65">
        <f t="shared" si="6"/>
        <v>66.5</v>
      </c>
      <c r="M31" s="65">
        <f t="shared" si="6"/>
        <v>66.333333333333329</v>
      </c>
      <c r="N31" s="65">
        <f t="shared" si="6"/>
        <v>70.75</v>
      </c>
      <c r="O31" s="65">
        <f t="shared" si="6"/>
        <v>68.492307692307691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 s="46" customFormat="1" x14ac:dyDescent="0.25">
      <c r="B32" s="68" t="s">
        <v>33</v>
      </c>
      <c r="C32" s="116">
        <f>+C21/C16</f>
        <v>46.333333333333336</v>
      </c>
      <c r="D32" s="116">
        <f>+D21/D16</f>
        <v>75</v>
      </c>
      <c r="E32" s="116">
        <f>+E21/E16</f>
        <v>67.666666666666671</v>
      </c>
      <c r="F32" s="116">
        <f>+F21/F16</f>
        <v>46</v>
      </c>
      <c r="G32" s="116">
        <f>+G21/G16</f>
        <v>43</v>
      </c>
      <c r="H32" s="69">
        <f t="shared" ref="H32:K34" si="7">0/1</f>
        <v>0</v>
      </c>
      <c r="I32" s="69">
        <f t="shared" si="7"/>
        <v>0</v>
      </c>
      <c r="J32" s="69">
        <f t="shared" si="7"/>
        <v>0</v>
      </c>
      <c r="K32" s="116">
        <f t="shared" si="6"/>
        <v>106.66666666666667</v>
      </c>
      <c r="L32" s="116">
        <f t="shared" si="6"/>
        <v>45</v>
      </c>
      <c r="M32" s="116">
        <f t="shared" si="6"/>
        <v>37.5</v>
      </c>
      <c r="N32" s="116">
        <f t="shared" si="6"/>
        <v>107</v>
      </c>
      <c r="O32" s="69">
        <f t="shared" si="6"/>
        <v>64.588235294117652</v>
      </c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1:256" s="46" customFormat="1" x14ac:dyDescent="0.25">
      <c r="B33" s="68" t="s">
        <v>34</v>
      </c>
      <c r="C33" s="116">
        <f>+C24/C17</f>
        <v>109.33333333333333</v>
      </c>
      <c r="D33" s="116">
        <f>+D24/D17</f>
        <v>72.2</v>
      </c>
      <c r="E33" s="116">
        <f>+E24/E17</f>
        <v>80.5</v>
      </c>
      <c r="F33" s="116">
        <f>+F24/F17</f>
        <v>62.75</v>
      </c>
      <c r="G33" s="116">
        <f>+G24/G17</f>
        <v>47.5</v>
      </c>
      <c r="H33" s="69">
        <f t="shared" si="7"/>
        <v>0</v>
      </c>
      <c r="I33" s="69">
        <f t="shared" si="7"/>
        <v>0</v>
      </c>
      <c r="J33" s="69">
        <f t="shared" si="7"/>
        <v>0</v>
      </c>
      <c r="K33" s="69">
        <f t="shared" si="7"/>
        <v>0</v>
      </c>
      <c r="L33" s="116">
        <f>+L24/L17</f>
        <v>75.599999999999994</v>
      </c>
      <c r="M33" s="116">
        <f>+M24/M17</f>
        <v>67</v>
      </c>
      <c r="N33" s="116">
        <f>+N24/N17</f>
        <v>59.5</v>
      </c>
      <c r="O33" s="69">
        <f>+O24/O17</f>
        <v>73.86666666666666</v>
      </c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1:256" s="46" customFormat="1" x14ac:dyDescent="0.25">
      <c r="B34" s="68" t="s">
        <v>35</v>
      </c>
      <c r="C34" s="69">
        <f>0/1</f>
        <v>0</v>
      </c>
      <c r="D34" s="69">
        <f>+D27/D18</f>
        <v>96.5</v>
      </c>
      <c r="E34" s="69">
        <f>+E27/E18</f>
        <v>72</v>
      </c>
      <c r="F34" s="69">
        <f>+F27/F18</f>
        <v>71</v>
      </c>
      <c r="G34" s="69">
        <f>+G27/G18</f>
        <v>44</v>
      </c>
      <c r="H34" s="69">
        <f>+H27/H18</f>
        <v>38.5</v>
      </c>
      <c r="I34" s="69">
        <f t="shared" si="7"/>
        <v>0</v>
      </c>
      <c r="J34" s="69">
        <f t="shared" si="7"/>
        <v>0</v>
      </c>
      <c r="K34" s="69">
        <f>+K27/K18</f>
        <v>63</v>
      </c>
      <c r="L34" s="69">
        <f>+L27/L18</f>
        <v>64</v>
      </c>
      <c r="M34" s="69">
        <f>+M27/M18</f>
        <v>80.25</v>
      </c>
      <c r="N34" s="69">
        <f>+N27/N18</f>
        <v>57</v>
      </c>
      <c r="O34" s="69">
        <f>+O27/O18</f>
        <v>63.222222222222221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1:256" s="46" customFormat="1" ht="4.5" customHeight="1" x14ac:dyDescent="0.25">
      <c r="B35" s="70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65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1:256" s="46" customFormat="1" x14ac:dyDescent="0.25">
      <c r="B36" s="66" t="s">
        <v>41</v>
      </c>
      <c r="C36" s="65">
        <f>SUM(C37:C38)</f>
        <v>4</v>
      </c>
      <c r="D36" s="65">
        <f>SUM(D37:D38)</f>
        <v>3</v>
      </c>
      <c r="E36" s="65">
        <f>SUM(E37:E38)</f>
        <v>5</v>
      </c>
      <c r="F36" s="65">
        <f t="shared" ref="F36:K36" si="8">SUM(F37:F38)</f>
        <v>4</v>
      </c>
      <c r="G36" s="65">
        <f t="shared" si="8"/>
        <v>4</v>
      </c>
      <c r="H36" s="65">
        <f t="shared" si="8"/>
        <v>2</v>
      </c>
      <c r="I36" s="65">
        <f t="shared" si="8"/>
        <v>0</v>
      </c>
      <c r="J36" s="65">
        <f t="shared" si="8"/>
        <v>0</v>
      </c>
      <c r="K36" s="65">
        <f t="shared" si="8"/>
        <v>2</v>
      </c>
      <c r="L36" s="65">
        <f>SUM(L37:L38)</f>
        <v>4</v>
      </c>
      <c r="M36" s="65">
        <f>SUM(M37:M38)</f>
        <v>4</v>
      </c>
      <c r="N36" s="65">
        <f>SUM(N37:N38)</f>
        <v>3</v>
      </c>
      <c r="O36" s="65">
        <f>SUM(C36:N36)</f>
        <v>35</v>
      </c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1:256" s="46" customFormat="1" x14ac:dyDescent="0.25">
      <c r="B37" s="68" t="s">
        <v>42</v>
      </c>
      <c r="C37" s="117">
        <v>2</v>
      </c>
      <c r="D37" s="117">
        <v>3</v>
      </c>
      <c r="E37" s="117">
        <v>4</v>
      </c>
      <c r="F37" s="117">
        <v>2</v>
      </c>
      <c r="G37" s="117">
        <v>2</v>
      </c>
      <c r="H37" s="118">
        <v>1</v>
      </c>
      <c r="I37" s="117">
        <v>0</v>
      </c>
      <c r="J37" s="117">
        <v>0</v>
      </c>
      <c r="K37" s="117">
        <v>1</v>
      </c>
      <c r="L37" s="117">
        <v>3</v>
      </c>
      <c r="M37" s="117">
        <v>3</v>
      </c>
      <c r="N37" s="117">
        <v>2</v>
      </c>
      <c r="O37" s="69">
        <f>SUM(C37:N37)</f>
        <v>23</v>
      </c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1:256" s="46" customFormat="1" ht="15" thickBot="1" x14ac:dyDescent="0.3">
      <c r="B38" s="72" t="s">
        <v>43</v>
      </c>
      <c r="C38" s="119">
        <v>2</v>
      </c>
      <c r="D38" s="119">
        <v>0</v>
      </c>
      <c r="E38" s="119">
        <v>1</v>
      </c>
      <c r="F38" s="119">
        <v>2</v>
      </c>
      <c r="G38" s="119">
        <v>2</v>
      </c>
      <c r="H38" s="120">
        <v>1</v>
      </c>
      <c r="I38" s="119">
        <v>0</v>
      </c>
      <c r="J38" s="119">
        <v>0</v>
      </c>
      <c r="K38" s="119">
        <v>1</v>
      </c>
      <c r="L38" s="119">
        <v>1</v>
      </c>
      <c r="M38" s="119">
        <v>1</v>
      </c>
      <c r="N38" s="119">
        <v>1</v>
      </c>
      <c r="O38" s="74">
        <f>SUM(C38:N38)</f>
        <v>12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1:256" s="46" customFormat="1" x14ac:dyDescent="0.25">
      <c r="B39" s="125" t="s">
        <v>19</v>
      </c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3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  <row r="40" spans="1:256" s="46" customFormat="1" x14ac:dyDescent="0.25"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3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</row>
    <row r="41" spans="1:256" s="46" customFormat="1" x14ac:dyDescent="0.25">
      <c r="B41" s="46" t="s">
        <v>17</v>
      </c>
      <c r="C41" s="46" t="s">
        <v>22</v>
      </c>
      <c r="D41" s="46">
        <f>+N14</f>
        <v>0</v>
      </c>
      <c r="E41" s="46">
        <f>+N17</f>
        <v>2</v>
      </c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</row>
    <row r="42" spans="1:256" s="46" customFormat="1" x14ac:dyDescent="0.25">
      <c r="C42" s="46" t="s">
        <v>23</v>
      </c>
      <c r="D42" s="46">
        <f>+N15</f>
        <v>4</v>
      </c>
      <c r="E42" s="46">
        <f>+N18</f>
        <v>1</v>
      </c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</row>
    <row r="43" spans="1:256" s="20" customFormat="1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</row>
    <row r="44" spans="1:256" s="20" customFormat="1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</row>
    <row r="45" spans="1:256" s="20" customFormat="1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</row>
    <row r="46" spans="1:256" s="20" customFormat="1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</row>
    <row r="47" spans="1:256" s="20" customFormat="1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</row>
    <row r="48" spans="1:256" s="20" customFormat="1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</row>
    <row r="49" spans="1:256" s="20" customFormat="1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pans="1:256" s="20" customForma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pans="1:256" s="20" customFormat="1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pans="1:256" s="20" customFormat="1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pans="1:256" s="20" customFormat="1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pans="1:256" s="20" customFormat="1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spans="1:256" s="20" customFormat="1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spans="1:256" s="20" customFormat="1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</row>
    <row r="57" spans="1:256" s="20" customFormat="1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</row>
    <row r="58" spans="1:256" s="20" customFormat="1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</row>
    <row r="59" spans="1:256" s="20" customFormat="1" x14ac:dyDescent="0.2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</row>
    <row r="60" spans="1:256" s="20" customFormat="1" x14ac:dyDescent="0.2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</row>
    <row r="61" spans="1:256" s="20" customFormat="1" x14ac:dyDescent="0.2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</row>
    <row r="62" spans="1:256" s="20" customForma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</row>
    <row r="63" spans="1:256" s="20" customForma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</row>
  </sheetData>
  <mergeCells count="2">
    <mergeCell ref="B6:O6"/>
    <mergeCell ref="B9:O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2023  |&amp;P</oddFooter>
  </headerFooter>
  <ignoredErrors>
    <ignoredError sqref="O24:O25 O27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63"/>
  <sheetViews>
    <sheetView zoomScaleNormal="100" workbookViewId="0"/>
  </sheetViews>
  <sheetFormatPr baseColWidth="10" defaultColWidth="8.7109375" defaultRowHeight="14.25" x14ac:dyDescent="0.25"/>
  <cols>
    <col min="1" max="1" width="4" style="21" customWidth="1"/>
    <col min="2" max="2" width="25.5703125" style="21" customWidth="1"/>
    <col min="3" max="15" width="5.5703125" style="21" customWidth="1"/>
    <col min="16" max="16" width="5.7109375" style="21" customWidth="1"/>
    <col min="17" max="16384" width="8.7109375" style="21"/>
  </cols>
  <sheetData>
    <row r="1" spans="1:18" s="32" customFormat="1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  <c r="R1" s="21"/>
    </row>
    <row r="2" spans="1:18" s="32" customFormat="1" ht="15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1"/>
      <c r="R2" s="21"/>
    </row>
    <row r="3" spans="1:18" s="32" customFormat="1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1"/>
      <c r="R3" s="21"/>
    </row>
    <row r="4" spans="1:18" s="32" customForma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1"/>
      <c r="R4" s="21"/>
    </row>
    <row r="5" spans="1:18" s="32" customFormat="1" ht="15.75" customHeigh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  <c r="Q5" s="21"/>
      <c r="R5" s="21"/>
    </row>
    <row r="6" spans="1:18" s="32" customFormat="1" ht="36.75" customHeight="1" x14ac:dyDescent="0.25">
      <c r="A6" s="20"/>
      <c r="B6" s="159" t="s">
        <v>209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20"/>
      <c r="Q6" s="21"/>
      <c r="R6" s="21"/>
    </row>
    <row r="7" spans="1:18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8" ht="7.5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</row>
    <row r="9" spans="1:18" ht="18.75" customHeight="1" x14ac:dyDescent="0.25">
      <c r="A9" s="20"/>
      <c r="B9" s="160" t="s">
        <v>186</v>
      </c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2"/>
      <c r="P9" s="20"/>
    </row>
    <row r="10" spans="1:18" ht="7.5" customHeight="1" x14ac:dyDescent="0.25">
      <c r="A10" s="20"/>
      <c r="B10" s="34"/>
      <c r="C10" s="34"/>
      <c r="D10" s="34"/>
      <c r="E10" s="35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8" ht="18.75" customHeight="1" x14ac:dyDescent="0.25">
      <c r="A11" s="20"/>
      <c r="B11" s="36"/>
      <c r="C11" s="37" t="s">
        <v>6</v>
      </c>
      <c r="D11" s="37" t="s">
        <v>12</v>
      </c>
      <c r="E11" s="37" t="s">
        <v>13</v>
      </c>
      <c r="F11" s="37" t="s">
        <v>14</v>
      </c>
      <c r="G11" s="37" t="s">
        <v>15</v>
      </c>
      <c r="H11" s="37" t="s">
        <v>16</v>
      </c>
      <c r="I11" s="37" t="s">
        <v>181</v>
      </c>
      <c r="J11" s="37" t="s">
        <v>182</v>
      </c>
      <c r="K11" s="37" t="s">
        <v>183</v>
      </c>
      <c r="L11" s="37" t="s">
        <v>207</v>
      </c>
      <c r="M11" s="37" t="s">
        <v>208</v>
      </c>
      <c r="N11" s="37" t="s">
        <v>17</v>
      </c>
      <c r="O11" s="37" t="s">
        <v>7</v>
      </c>
      <c r="P11" s="38"/>
    </row>
    <row r="12" spans="1:18" ht="3" customHeight="1" x14ac:dyDescent="0.25">
      <c r="A12" s="20"/>
      <c r="B12" s="39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</row>
    <row r="13" spans="1:18" x14ac:dyDescent="0.25">
      <c r="A13" s="20"/>
      <c r="B13" s="64" t="s">
        <v>24</v>
      </c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5"/>
      <c r="P13" s="41"/>
    </row>
    <row r="14" spans="1:18" ht="4.5" customHeight="1" x14ac:dyDescent="0.25">
      <c r="A14" s="20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5"/>
      <c r="P14" s="41"/>
    </row>
    <row r="15" spans="1:18" x14ac:dyDescent="0.25">
      <c r="A15" s="20"/>
      <c r="B15" s="66" t="s">
        <v>32</v>
      </c>
      <c r="C15" s="65">
        <f>SUM(C16:C18)</f>
        <v>3</v>
      </c>
      <c r="D15" s="65">
        <f>SUM(D16:D18)</f>
        <v>3</v>
      </c>
      <c r="E15" s="65">
        <f>SUM(E16:E18)</f>
        <v>4</v>
      </c>
      <c r="F15" s="65">
        <f t="shared" ref="F15:K15" si="0">SUM(F16:F18)</f>
        <v>2</v>
      </c>
      <c r="G15" s="65">
        <f t="shared" si="0"/>
        <v>4</v>
      </c>
      <c r="H15" s="65">
        <f t="shared" si="0"/>
        <v>3</v>
      </c>
      <c r="I15" s="65">
        <f t="shared" si="0"/>
        <v>4</v>
      </c>
      <c r="J15" s="65">
        <f t="shared" si="0"/>
        <v>0</v>
      </c>
      <c r="K15" s="65">
        <f t="shared" si="0"/>
        <v>0</v>
      </c>
      <c r="L15" s="65">
        <f>SUM(L16:L18)</f>
        <v>5</v>
      </c>
      <c r="M15" s="65">
        <f>SUM(M16:M18)</f>
        <v>4</v>
      </c>
      <c r="N15" s="65">
        <f>SUM(N16:N18)</f>
        <v>3</v>
      </c>
      <c r="O15" s="65">
        <f>SUM(O16:O18)</f>
        <v>35</v>
      </c>
      <c r="P15" s="41"/>
    </row>
    <row r="16" spans="1:18" x14ac:dyDescent="0.25">
      <c r="A16" s="20"/>
      <c r="B16" s="68" t="s">
        <v>33</v>
      </c>
      <c r="C16" s="69">
        <v>1</v>
      </c>
      <c r="D16" s="69">
        <v>2</v>
      </c>
      <c r="E16" s="69">
        <v>2</v>
      </c>
      <c r="F16" s="69">
        <v>1</v>
      </c>
      <c r="G16" s="69">
        <v>1</v>
      </c>
      <c r="H16" s="69">
        <v>0</v>
      </c>
      <c r="I16" s="69">
        <v>1</v>
      </c>
      <c r="J16" s="69">
        <v>0</v>
      </c>
      <c r="K16" s="69">
        <v>0</v>
      </c>
      <c r="L16" s="69">
        <v>1</v>
      </c>
      <c r="M16" s="69">
        <v>2</v>
      </c>
      <c r="N16" s="69">
        <v>0</v>
      </c>
      <c r="O16" s="69">
        <f>SUM(C16:N16)</f>
        <v>11</v>
      </c>
      <c r="P16" s="41"/>
    </row>
    <row r="17" spans="1:256" x14ac:dyDescent="0.25">
      <c r="A17" s="20"/>
      <c r="B17" s="68" t="s">
        <v>34</v>
      </c>
      <c r="C17" s="69">
        <v>2</v>
      </c>
      <c r="D17" s="69">
        <v>1</v>
      </c>
      <c r="E17" s="69">
        <v>2</v>
      </c>
      <c r="F17" s="69">
        <v>1</v>
      </c>
      <c r="G17" s="69">
        <v>2</v>
      </c>
      <c r="H17" s="69">
        <v>3</v>
      </c>
      <c r="I17" s="69">
        <v>0</v>
      </c>
      <c r="J17" s="69">
        <v>0</v>
      </c>
      <c r="K17" s="69">
        <v>0</v>
      </c>
      <c r="L17" s="69">
        <v>4</v>
      </c>
      <c r="M17" s="69">
        <v>2</v>
      </c>
      <c r="N17" s="69">
        <v>2</v>
      </c>
      <c r="O17" s="69">
        <f>SUM(C17:N17)</f>
        <v>19</v>
      </c>
      <c r="P17" s="41"/>
    </row>
    <row r="18" spans="1:256" x14ac:dyDescent="0.25">
      <c r="A18" s="20"/>
      <c r="B18" s="68" t="s">
        <v>35</v>
      </c>
      <c r="C18" s="69">
        <v>0</v>
      </c>
      <c r="D18" s="69">
        <v>0</v>
      </c>
      <c r="E18" s="69">
        <v>0</v>
      </c>
      <c r="F18" s="69">
        <v>0</v>
      </c>
      <c r="G18" s="69">
        <v>1</v>
      </c>
      <c r="H18" s="69">
        <v>0</v>
      </c>
      <c r="I18" s="69">
        <v>3</v>
      </c>
      <c r="J18" s="69">
        <v>0</v>
      </c>
      <c r="K18" s="69">
        <v>0</v>
      </c>
      <c r="L18" s="69">
        <v>0</v>
      </c>
      <c r="M18" s="69">
        <v>0</v>
      </c>
      <c r="N18" s="69">
        <v>1</v>
      </c>
      <c r="O18" s="69">
        <f>SUM(C18:N18)</f>
        <v>5</v>
      </c>
      <c r="P18" s="41"/>
    </row>
    <row r="19" spans="1:256" ht="4.5" customHeight="1" x14ac:dyDescent="0.25">
      <c r="A19" s="20"/>
      <c r="B19" s="70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65"/>
      <c r="P19" s="41"/>
    </row>
    <row r="20" spans="1:256" x14ac:dyDescent="0.25">
      <c r="A20" s="20"/>
      <c r="B20" s="66" t="s">
        <v>36</v>
      </c>
      <c r="C20" s="65">
        <f>C21+C24+C27</f>
        <v>426</v>
      </c>
      <c r="D20" s="65">
        <f>D21+D24+D27</f>
        <v>490</v>
      </c>
      <c r="E20" s="65">
        <f>E21+E24+E27</f>
        <v>583</v>
      </c>
      <c r="F20" s="65">
        <f t="shared" ref="F20:K20" si="1">F21+F24+F27</f>
        <v>213</v>
      </c>
      <c r="G20" s="65">
        <f t="shared" si="1"/>
        <v>556</v>
      </c>
      <c r="H20" s="65">
        <f t="shared" si="1"/>
        <v>367</v>
      </c>
      <c r="I20" s="65">
        <f t="shared" si="1"/>
        <v>655</v>
      </c>
      <c r="J20" s="65">
        <f t="shared" si="1"/>
        <v>0</v>
      </c>
      <c r="K20" s="65">
        <f t="shared" si="1"/>
        <v>0</v>
      </c>
      <c r="L20" s="65">
        <f>L21+L24+L27</f>
        <v>735</v>
      </c>
      <c r="M20" s="65">
        <f>M21+M24+M27</f>
        <v>350</v>
      </c>
      <c r="N20" s="65">
        <f>N21+N24+N27</f>
        <v>283</v>
      </c>
      <c r="O20" s="65">
        <f>O21+O24+O27</f>
        <v>4658</v>
      </c>
      <c r="P20" s="41"/>
    </row>
    <row r="21" spans="1:256" x14ac:dyDescent="0.25">
      <c r="A21" s="20"/>
      <c r="B21" s="45" t="s">
        <v>37</v>
      </c>
      <c r="C21" s="65">
        <f>SUM(C22:C23)</f>
        <v>130</v>
      </c>
      <c r="D21" s="65">
        <f>SUM(D22:D23)</f>
        <v>330</v>
      </c>
      <c r="E21" s="65">
        <f>SUM(E22:E23)</f>
        <v>300</v>
      </c>
      <c r="F21" s="65">
        <f t="shared" ref="F21:K21" si="2">SUM(F22:F23)</f>
        <v>83</v>
      </c>
      <c r="G21" s="65">
        <f t="shared" si="2"/>
        <v>113</v>
      </c>
      <c r="H21" s="65">
        <f t="shared" si="2"/>
        <v>0</v>
      </c>
      <c r="I21" s="65">
        <f t="shared" si="2"/>
        <v>208</v>
      </c>
      <c r="J21" s="65">
        <f t="shared" si="2"/>
        <v>0</v>
      </c>
      <c r="K21" s="65">
        <f t="shared" si="2"/>
        <v>0</v>
      </c>
      <c r="L21" s="65">
        <f>SUM(L22:L23)</f>
        <v>150</v>
      </c>
      <c r="M21" s="65">
        <f>SUM(M22:M23)</f>
        <v>178</v>
      </c>
      <c r="N21" s="65">
        <f>SUM(N22:N23)</f>
        <v>0</v>
      </c>
      <c r="O21" s="65">
        <f>SUM(O22:O23)</f>
        <v>1492</v>
      </c>
      <c r="P21" s="41"/>
    </row>
    <row r="22" spans="1:256" x14ac:dyDescent="0.25">
      <c r="A22" s="20"/>
      <c r="B22" s="71" t="s">
        <v>8</v>
      </c>
      <c r="C22" s="69">
        <v>53</v>
      </c>
      <c r="D22" s="69">
        <v>123</v>
      </c>
      <c r="E22" s="69">
        <v>130</v>
      </c>
      <c r="F22" s="69">
        <v>39</v>
      </c>
      <c r="G22" s="69">
        <v>48</v>
      </c>
      <c r="H22" s="69">
        <v>0</v>
      </c>
      <c r="I22" s="69">
        <v>107</v>
      </c>
      <c r="J22" s="69">
        <v>0</v>
      </c>
      <c r="K22" s="69">
        <v>0</v>
      </c>
      <c r="L22" s="69">
        <v>59</v>
      </c>
      <c r="M22" s="69">
        <v>95</v>
      </c>
      <c r="N22" s="69">
        <v>0</v>
      </c>
      <c r="O22" s="69">
        <f t="shared" ref="O22:O29" si="3">SUM(C22:N22)</f>
        <v>654</v>
      </c>
      <c r="P22" s="41"/>
    </row>
    <row r="23" spans="1:256" x14ac:dyDescent="0.25">
      <c r="A23" s="20"/>
      <c r="B23" s="71" t="s">
        <v>9</v>
      </c>
      <c r="C23" s="69">
        <v>77</v>
      </c>
      <c r="D23" s="69">
        <v>207</v>
      </c>
      <c r="E23" s="69">
        <v>170</v>
      </c>
      <c r="F23" s="69">
        <v>44</v>
      </c>
      <c r="G23" s="69">
        <v>65</v>
      </c>
      <c r="H23" s="69">
        <v>0</v>
      </c>
      <c r="I23" s="69">
        <v>101</v>
      </c>
      <c r="J23" s="69">
        <v>0</v>
      </c>
      <c r="K23" s="69">
        <v>0</v>
      </c>
      <c r="L23" s="69">
        <v>91</v>
      </c>
      <c r="M23" s="69">
        <v>83</v>
      </c>
      <c r="N23" s="69">
        <v>0</v>
      </c>
      <c r="O23" s="69">
        <f t="shared" si="3"/>
        <v>838</v>
      </c>
      <c r="P23" s="41"/>
    </row>
    <row r="24" spans="1:256" x14ac:dyDescent="0.25">
      <c r="A24" s="20"/>
      <c r="B24" s="45" t="s">
        <v>38</v>
      </c>
      <c r="C24" s="65">
        <f>SUM(C25:C26)</f>
        <v>296</v>
      </c>
      <c r="D24" s="65">
        <f>SUM(D25:D26)</f>
        <v>160</v>
      </c>
      <c r="E24" s="65">
        <f>SUM(E25:E26)</f>
        <v>283</v>
      </c>
      <c r="F24" s="65">
        <f t="shared" ref="F24:K24" si="4">SUM(F25:F26)</f>
        <v>130</v>
      </c>
      <c r="G24" s="65">
        <f t="shared" si="4"/>
        <v>308</v>
      </c>
      <c r="H24" s="65">
        <f t="shared" si="4"/>
        <v>367</v>
      </c>
      <c r="I24" s="65">
        <f t="shared" si="4"/>
        <v>0</v>
      </c>
      <c r="J24" s="65">
        <f t="shared" si="4"/>
        <v>0</v>
      </c>
      <c r="K24" s="65">
        <f t="shared" si="4"/>
        <v>0</v>
      </c>
      <c r="L24" s="65">
        <f>SUM(L25:L26)</f>
        <v>585</v>
      </c>
      <c r="M24" s="65">
        <f>SUM(M25:M26)</f>
        <v>172</v>
      </c>
      <c r="N24" s="65">
        <f>SUM(N25:N26)</f>
        <v>139</v>
      </c>
      <c r="O24" s="65">
        <f t="shared" si="3"/>
        <v>2440</v>
      </c>
      <c r="P24" s="41"/>
    </row>
    <row r="25" spans="1:256" s="46" customFormat="1" x14ac:dyDescent="0.25">
      <c r="B25" s="71" t="s">
        <v>8</v>
      </c>
      <c r="C25" s="69">
        <v>140</v>
      </c>
      <c r="D25" s="69">
        <v>76</v>
      </c>
      <c r="E25" s="69">
        <v>129</v>
      </c>
      <c r="F25" s="69">
        <v>59</v>
      </c>
      <c r="G25" s="69">
        <v>152</v>
      </c>
      <c r="H25" s="69">
        <v>184</v>
      </c>
      <c r="I25" s="69">
        <v>0</v>
      </c>
      <c r="J25" s="69">
        <v>0</v>
      </c>
      <c r="K25" s="69">
        <v>0</v>
      </c>
      <c r="L25" s="69">
        <v>302</v>
      </c>
      <c r="M25" s="69">
        <v>83</v>
      </c>
      <c r="N25" s="69">
        <v>65</v>
      </c>
      <c r="O25" s="69">
        <f t="shared" si="3"/>
        <v>1190</v>
      </c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 s="46" customFormat="1" x14ac:dyDescent="0.25">
      <c r="B26" s="71" t="s">
        <v>9</v>
      </c>
      <c r="C26" s="69">
        <v>156</v>
      </c>
      <c r="D26" s="69">
        <v>84</v>
      </c>
      <c r="E26" s="69">
        <v>154</v>
      </c>
      <c r="F26" s="69">
        <v>71</v>
      </c>
      <c r="G26" s="69">
        <v>156</v>
      </c>
      <c r="H26" s="69">
        <v>183</v>
      </c>
      <c r="I26" s="69">
        <v>0</v>
      </c>
      <c r="J26" s="69">
        <v>0</v>
      </c>
      <c r="K26" s="69">
        <v>0</v>
      </c>
      <c r="L26" s="69">
        <v>283</v>
      </c>
      <c r="M26" s="69">
        <v>89</v>
      </c>
      <c r="N26" s="69">
        <v>74</v>
      </c>
      <c r="O26" s="69">
        <f t="shared" si="3"/>
        <v>1250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 s="46" customFormat="1" x14ac:dyDescent="0.25">
      <c r="B27" s="45" t="s">
        <v>39</v>
      </c>
      <c r="C27" s="65">
        <f>SUM(C28:C29)</f>
        <v>0</v>
      </c>
      <c r="D27" s="65">
        <f>SUM(D28:D29)</f>
        <v>0</v>
      </c>
      <c r="E27" s="65">
        <f>SUM(E28:E29)</f>
        <v>0</v>
      </c>
      <c r="F27" s="65">
        <f t="shared" ref="F27:K27" si="5">SUM(F28:F29)</f>
        <v>0</v>
      </c>
      <c r="G27" s="65">
        <f t="shared" si="5"/>
        <v>135</v>
      </c>
      <c r="H27" s="65">
        <f t="shared" si="5"/>
        <v>0</v>
      </c>
      <c r="I27" s="65">
        <f t="shared" si="5"/>
        <v>447</v>
      </c>
      <c r="J27" s="65">
        <f t="shared" si="5"/>
        <v>0</v>
      </c>
      <c r="K27" s="65">
        <f t="shared" si="5"/>
        <v>0</v>
      </c>
      <c r="L27" s="65">
        <f>SUM(L28:L29)</f>
        <v>0</v>
      </c>
      <c r="M27" s="65">
        <f>SUM(M28:M29)</f>
        <v>0</v>
      </c>
      <c r="N27" s="65">
        <f>SUM(N28:N29)</f>
        <v>144</v>
      </c>
      <c r="O27" s="65">
        <f t="shared" si="3"/>
        <v>726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 s="46" customFormat="1" x14ac:dyDescent="0.25">
      <c r="B28" s="71" t="s">
        <v>8</v>
      </c>
      <c r="C28" s="69">
        <v>0</v>
      </c>
      <c r="D28" s="69">
        <v>0</v>
      </c>
      <c r="E28" s="69">
        <v>0</v>
      </c>
      <c r="F28" s="69">
        <v>0</v>
      </c>
      <c r="G28" s="69">
        <v>60</v>
      </c>
      <c r="H28" s="69">
        <v>0</v>
      </c>
      <c r="I28" s="69">
        <v>249</v>
      </c>
      <c r="J28" s="69">
        <v>0</v>
      </c>
      <c r="K28" s="69">
        <v>0</v>
      </c>
      <c r="L28" s="69">
        <v>0</v>
      </c>
      <c r="M28" s="69">
        <v>0</v>
      </c>
      <c r="N28" s="69">
        <v>79</v>
      </c>
      <c r="O28" s="69">
        <f t="shared" si="3"/>
        <v>388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 s="46" customFormat="1" x14ac:dyDescent="0.25">
      <c r="B29" s="71" t="s">
        <v>9</v>
      </c>
      <c r="C29" s="69">
        <v>0</v>
      </c>
      <c r="D29" s="69">
        <v>0</v>
      </c>
      <c r="E29" s="69">
        <v>0</v>
      </c>
      <c r="F29" s="69">
        <v>0</v>
      </c>
      <c r="G29" s="69">
        <v>75</v>
      </c>
      <c r="H29" s="69">
        <v>0</v>
      </c>
      <c r="I29" s="69">
        <v>198</v>
      </c>
      <c r="J29" s="69">
        <v>0</v>
      </c>
      <c r="K29" s="69">
        <v>0</v>
      </c>
      <c r="L29" s="69">
        <v>0</v>
      </c>
      <c r="M29" s="69">
        <v>0</v>
      </c>
      <c r="N29" s="69">
        <v>65</v>
      </c>
      <c r="O29" s="69">
        <f t="shared" si="3"/>
        <v>338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 s="46" customFormat="1" ht="4.5" customHeight="1" x14ac:dyDescent="0.25">
      <c r="B30" s="66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 s="46" customFormat="1" x14ac:dyDescent="0.25">
      <c r="B31" s="66" t="s">
        <v>40</v>
      </c>
      <c r="C31" s="65">
        <f t="shared" ref="C31:I31" si="6">+C20/C15</f>
        <v>142</v>
      </c>
      <c r="D31" s="65">
        <f t="shared" si="6"/>
        <v>163.33333333333334</v>
      </c>
      <c r="E31" s="65">
        <f t="shared" si="6"/>
        <v>145.75</v>
      </c>
      <c r="F31" s="65">
        <f t="shared" si="6"/>
        <v>106.5</v>
      </c>
      <c r="G31" s="65">
        <f t="shared" si="6"/>
        <v>139</v>
      </c>
      <c r="H31" s="65">
        <f t="shared" si="6"/>
        <v>122.33333333333333</v>
      </c>
      <c r="I31" s="65">
        <f t="shared" si="6"/>
        <v>163.75</v>
      </c>
      <c r="J31" s="111">
        <f t="shared" ref="J31:M34" si="7">0/1</f>
        <v>0</v>
      </c>
      <c r="K31" s="111">
        <f t="shared" si="7"/>
        <v>0</v>
      </c>
      <c r="L31" s="65">
        <f>+L20/L15</f>
        <v>147</v>
      </c>
      <c r="M31" s="65">
        <f>+M20/M15</f>
        <v>87.5</v>
      </c>
      <c r="N31" s="65">
        <f>+N20/N15</f>
        <v>94.333333333333329</v>
      </c>
      <c r="O31" s="65">
        <f>+O20/O15</f>
        <v>133.08571428571429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 s="46" customFormat="1" x14ac:dyDescent="0.25">
      <c r="B32" s="68" t="s">
        <v>33</v>
      </c>
      <c r="C32" s="111">
        <f>+C21/C16</f>
        <v>130</v>
      </c>
      <c r="D32" s="111">
        <f>+D21/D16</f>
        <v>165</v>
      </c>
      <c r="E32" s="111">
        <f>+E21/E16</f>
        <v>150</v>
      </c>
      <c r="F32" s="111">
        <f>+F21/F16</f>
        <v>83</v>
      </c>
      <c r="G32" s="111">
        <f>+G21/G16</f>
        <v>113</v>
      </c>
      <c r="H32" s="111">
        <f>0/1</f>
        <v>0</v>
      </c>
      <c r="I32" s="111">
        <f>+I21/I16</f>
        <v>208</v>
      </c>
      <c r="J32" s="111">
        <f t="shared" si="7"/>
        <v>0</v>
      </c>
      <c r="K32" s="111">
        <f t="shared" si="7"/>
        <v>0</v>
      </c>
      <c r="L32" s="111">
        <f>+L21/L16</f>
        <v>150</v>
      </c>
      <c r="M32" s="111">
        <f>+M21/M16</f>
        <v>89</v>
      </c>
      <c r="N32" s="111">
        <f>0/1</f>
        <v>0</v>
      </c>
      <c r="O32" s="111">
        <f>+O21/O16</f>
        <v>135.63636363636363</v>
      </c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1:256" s="46" customFormat="1" x14ac:dyDescent="0.25">
      <c r="B33" s="68" t="s">
        <v>34</v>
      </c>
      <c r="C33" s="111">
        <f>+C24/C17</f>
        <v>148</v>
      </c>
      <c r="D33" s="111">
        <f>+D24/D17</f>
        <v>160</v>
      </c>
      <c r="E33" s="111">
        <f>+E24/E17</f>
        <v>141.5</v>
      </c>
      <c r="F33" s="111">
        <f t="shared" ref="F33:N33" si="8">+F24/F17</f>
        <v>130</v>
      </c>
      <c r="G33" s="111">
        <f t="shared" si="8"/>
        <v>154</v>
      </c>
      <c r="H33" s="111">
        <f t="shared" si="8"/>
        <v>122.33333333333333</v>
      </c>
      <c r="I33" s="111">
        <f>0/1</f>
        <v>0</v>
      </c>
      <c r="J33" s="111">
        <f t="shared" si="7"/>
        <v>0</v>
      </c>
      <c r="K33" s="111">
        <f t="shared" si="7"/>
        <v>0</v>
      </c>
      <c r="L33" s="111">
        <f t="shared" si="8"/>
        <v>146.25</v>
      </c>
      <c r="M33" s="111">
        <f t="shared" si="8"/>
        <v>86</v>
      </c>
      <c r="N33" s="111">
        <f t="shared" si="8"/>
        <v>69.5</v>
      </c>
      <c r="O33" s="111">
        <f>+O24/O17</f>
        <v>128.42105263157896</v>
      </c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1:256" s="46" customFormat="1" x14ac:dyDescent="0.25">
      <c r="B34" s="68" t="s">
        <v>35</v>
      </c>
      <c r="C34" s="111">
        <f>0/1</f>
        <v>0</v>
      </c>
      <c r="D34" s="111">
        <f>0/1</f>
        <v>0</v>
      </c>
      <c r="E34" s="111">
        <f>0/1</f>
        <v>0</v>
      </c>
      <c r="F34" s="111">
        <f>0/1</f>
        <v>0</v>
      </c>
      <c r="G34" s="111">
        <f>+G27/G18</f>
        <v>135</v>
      </c>
      <c r="H34" s="111">
        <f>0/1</f>
        <v>0</v>
      </c>
      <c r="I34" s="111">
        <f>+I27/I18</f>
        <v>149</v>
      </c>
      <c r="J34" s="111">
        <f t="shared" si="7"/>
        <v>0</v>
      </c>
      <c r="K34" s="111">
        <f t="shared" si="7"/>
        <v>0</v>
      </c>
      <c r="L34" s="111">
        <f t="shared" si="7"/>
        <v>0</v>
      </c>
      <c r="M34" s="111">
        <f t="shared" si="7"/>
        <v>0</v>
      </c>
      <c r="N34" s="111">
        <f>+N27/N18</f>
        <v>144</v>
      </c>
      <c r="O34" s="111">
        <f>+O27/O18</f>
        <v>145.19999999999999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1:256" s="46" customFormat="1" ht="4.5" customHeight="1" x14ac:dyDescent="0.25">
      <c r="B35" s="70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65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1:256" s="46" customFormat="1" x14ac:dyDescent="0.25">
      <c r="B36" s="66" t="s">
        <v>41</v>
      </c>
      <c r="C36" s="65">
        <f>SUM(C37:C38)</f>
        <v>2</v>
      </c>
      <c r="D36" s="65">
        <f>SUM(D37:D38)</f>
        <v>2</v>
      </c>
      <c r="E36" s="65">
        <f>SUM(E37:E38)</f>
        <v>3</v>
      </c>
      <c r="F36" s="65">
        <f t="shared" ref="F36:K36" si="9">SUM(F37:F38)</f>
        <v>2</v>
      </c>
      <c r="G36" s="65">
        <f t="shared" si="9"/>
        <v>2</v>
      </c>
      <c r="H36" s="65">
        <f t="shared" si="9"/>
        <v>1</v>
      </c>
      <c r="I36" s="65">
        <f t="shared" si="9"/>
        <v>2</v>
      </c>
      <c r="J36" s="65">
        <f t="shared" si="9"/>
        <v>0</v>
      </c>
      <c r="K36" s="65">
        <f t="shared" si="9"/>
        <v>0</v>
      </c>
      <c r="L36" s="65">
        <f>SUM(L37:L38)</f>
        <v>3</v>
      </c>
      <c r="M36" s="65">
        <f>SUM(M37:M38)</f>
        <v>4</v>
      </c>
      <c r="N36" s="65">
        <f>SUM(N37:N38)</f>
        <v>2</v>
      </c>
      <c r="O36" s="65">
        <f>SUM(C36:N36)</f>
        <v>23</v>
      </c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1:256" s="46" customFormat="1" x14ac:dyDescent="0.25">
      <c r="B37" s="68" t="s">
        <v>42</v>
      </c>
      <c r="C37" s="69">
        <v>1</v>
      </c>
      <c r="D37" s="69">
        <v>2</v>
      </c>
      <c r="E37" s="69">
        <v>2</v>
      </c>
      <c r="F37" s="69">
        <v>1</v>
      </c>
      <c r="G37" s="69">
        <v>2</v>
      </c>
      <c r="H37" s="69">
        <v>1</v>
      </c>
      <c r="I37" s="69">
        <v>1</v>
      </c>
      <c r="J37" s="69">
        <v>0</v>
      </c>
      <c r="K37" s="69">
        <v>0</v>
      </c>
      <c r="L37" s="69">
        <v>1</v>
      </c>
      <c r="M37" s="69">
        <v>2</v>
      </c>
      <c r="N37" s="69">
        <v>1</v>
      </c>
      <c r="O37" s="69">
        <f>SUM(C37:N37)</f>
        <v>14</v>
      </c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1:256" s="46" customFormat="1" ht="15" thickBot="1" x14ac:dyDescent="0.3">
      <c r="B38" s="112" t="s">
        <v>43</v>
      </c>
      <c r="C38" s="114">
        <v>1</v>
      </c>
      <c r="D38" s="114">
        <v>0</v>
      </c>
      <c r="E38" s="114">
        <v>1</v>
      </c>
      <c r="F38" s="113">
        <v>1</v>
      </c>
      <c r="G38" s="113">
        <v>0</v>
      </c>
      <c r="H38" s="113">
        <v>0</v>
      </c>
      <c r="I38" s="113">
        <v>1</v>
      </c>
      <c r="J38" s="113">
        <v>0</v>
      </c>
      <c r="K38" s="113">
        <v>0</v>
      </c>
      <c r="L38" s="113">
        <v>2</v>
      </c>
      <c r="M38" s="113">
        <v>2</v>
      </c>
      <c r="N38" s="113">
        <v>1</v>
      </c>
      <c r="O38" s="114">
        <f>SUM(C38:N38)</f>
        <v>9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1:256" s="46" customFormat="1" x14ac:dyDescent="0.25">
      <c r="B39" s="125" t="s">
        <v>19</v>
      </c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3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  <row r="40" spans="1:256" s="46" customFormat="1" x14ac:dyDescent="0.25"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3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</row>
    <row r="41" spans="1:256" s="46" customFormat="1" x14ac:dyDescent="0.25">
      <c r="B41" s="46" t="s">
        <v>17</v>
      </c>
      <c r="C41" s="46" t="s">
        <v>22</v>
      </c>
      <c r="D41" s="46">
        <f>+N14</f>
        <v>0</v>
      </c>
      <c r="E41" s="46">
        <f>+N17</f>
        <v>2</v>
      </c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</row>
    <row r="42" spans="1:256" s="46" customFormat="1" x14ac:dyDescent="0.25">
      <c r="C42" s="46" t="s">
        <v>23</v>
      </c>
      <c r="D42" s="46">
        <f>+N15</f>
        <v>3</v>
      </c>
      <c r="E42" s="46">
        <f>+N18</f>
        <v>1</v>
      </c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</row>
    <row r="43" spans="1:256" s="20" customFormat="1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</row>
    <row r="44" spans="1:256" s="20" customFormat="1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</row>
    <row r="45" spans="1:256" s="20" customFormat="1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</row>
    <row r="46" spans="1:256" s="20" customFormat="1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</row>
    <row r="47" spans="1:256" s="20" customFormat="1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</row>
    <row r="48" spans="1:256" s="20" customFormat="1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</row>
    <row r="49" spans="1:256" s="20" customFormat="1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pans="1:256" s="20" customForma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pans="1:256" s="20" customFormat="1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pans="1:256" s="20" customFormat="1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pans="1:256" s="20" customFormat="1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pans="1:256" s="20" customFormat="1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spans="1:256" s="20" customFormat="1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spans="1:256" s="20" customFormat="1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</row>
    <row r="57" spans="1:256" s="20" customFormat="1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</row>
    <row r="58" spans="1:256" s="20" customFormat="1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</row>
    <row r="59" spans="1:256" s="20" customFormat="1" x14ac:dyDescent="0.2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</row>
    <row r="60" spans="1:256" s="20" customFormat="1" x14ac:dyDescent="0.2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</row>
    <row r="61" spans="1:256" s="20" customFormat="1" x14ac:dyDescent="0.2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</row>
    <row r="62" spans="1:256" s="20" customForma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</row>
    <row r="63" spans="1:256" s="20" customForma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</row>
  </sheetData>
  <mergeCells count="2">
    <mergeCell ref="B6:O6"/>
    <mergeCell ref="B9:O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2023&amp;"Source Sans Pro,Normal"  &amp;"Source Sans Pro,Negrita"|&amp;P</oddFooter>
  </headerFooter>
  <ignoredErrors>
    <ignoredError sqref="G32:N34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63"/>
  <sheetViews>
    <sheetView zoomScaleNormal="100" workbookViewId="0"/>
  </sheetViews>
  <sheetFormatPr baseColWidth="10" defaultColWidth="8.7109375" defaultRowHeight="14.25" x14ac:dyDescent="0.25"/>
  <cols>
    <col min="1" max="1" width="4" style="21" customWidth="1"/>
    <col min="2" max="2" width="25.5703125" style="21" customWidth="1"/>
    <col min="3" max="15" width="5.5703125" style="21" customWidth="1"/>
    <col min="16" max="16" width="5.7109375" style="21" customWidth="1"/>
    <col min="17" max="16384" width="8.7109375" style="21"/>
  </cols>
  <sheetData>
    <row r="1" spans="1:18" s="32" customFormat="1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  <c r="R1" s="21"/>
    </row>
    <row r="2" spans="1:18" s="32" customFormat="1" ht="15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1"/>
      <c r="R2" s="21"/>
    </row>
    <row r="3" spans="1:18" s="32" customFormat="1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1"/>
      <c r="R3" s="21"/>
    </row>
    <row r="4" spans="1:18" s="32" customForma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1"/>
      <c r="R4" s="21"/>
    </row>
    <row r="5" spans="1:18" s="32" customFormat="1" ht="15.75" customHeigh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  <c r="Q5" s="21"/>
      <c r="R5" s="21"/>
    </row>
    <row r="6" spans="1:18" s="32" customFormat="1" ht="36.75" customHeight="1" x14ac:dyDescent="0.25">
      <c r="A6" s="20"/>
      <c r="B6" s="159" t="s">
        <v>209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20"/>
      <c r="Q6" s="21"/>
      <c r="R6" s="21"/>
    </row>
    <row r="7" spans="1:18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8" ht="7.5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</row>
    <row r="9" spans="1:18" ht="18.75" customHeight="1" x14ac:dyDescent="0.25">
      <c r="A9" s="20"/>
      <c r="B9" s="160" t="s">
        <v>187</v>
      </c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2"/>
      <c r="P9" s="20"/>
    </row>
    <row r="10" spans="1:18" ht="7.5" customHeight="1" x14ac:dyDescent="0.25">
      <c r="A10" s="20"/>
      <c r="B10" s="34"/>
      <c r="C10" s="34"/>
      <c r="D10" s="34"/>
      <c r="E10" s="35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8" ht="18.75" customHeight="1" x14ac:dyDescent="0.25">
      <c r="A11" s="20"/>
      <c r="B11" s="36"/>
      <c r="C11" s="37" t="s">
        <v>6</v>
      </c>
      <c r="D11" s="37" t="s">
        <v>12</v>
      </c>
      <c r="E11" s="37" t="s">
        <v>13</v>
      </c>
      <c r="F11" s="37" t="s">
        <v>14</v>
      </c>
      <c r="G11" s="37" t="s">
        <v>15</v>
      </c>
      <c r="H11" s="37" t="s">
        <v>16</v>
      </c>
      <c r="I11" s="37" t="s">
        <v>181</v>
      </c>
      <c r="J11" s="37" t="s">
        <v>182</v>
      </c>
      <c r="K11" s="37" t="s">
        <v>183</v>
      </c>
      <c r="L11" s="37" t="s">
        <v>207</v>
      </c>
      <c r="M11" s="37" t="s">
        <v>208</v>
      </c>
      <c r="N11" s="37" t="s">
        <v>17</v>
      </c>
      <c r="O11" s="37" t="s">
        <v>7</v>
      </c>
      <c r="P11" s="38"/>
    </row>
    <row r="12" spans="1:18" ht="3" customHeight="1" x14ac:dyDescent="0.25">
      <c r="A12" s="20"/>
      <c r="B12" s="39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</row>
    <row r="13" spans="1:18" x14ac:dyDescent="0.25">
      <c r="A13" s="20"/>
      <c r="B13" s="64" t="s">
        <v>24</v>
      </c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5"/>
      <c r="P13" s="41"/>
    </row>
    <row r="14" spans="1:18" ht="4.5" customHeight="1" x14ac:dyDescent="0.25">
      <c r="A14" s="20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5"/>
      <c r="P14" s="41"/>
    </row>
    <row r="15" spans="1:18" x14ac:dyDescent="0.25">
      <c r="A15" s="20"/>
      <c r="B15" s="66" t="s">
        <v>32</v>
      </c>
      <c r="C15" s="65">
        <f>SUM(C16:C18)</f>
        <v>6</v>
      </c>
      <c r="D15" s="65">
        <f>SUM(D16:D18)</f>
        <v>10</v>
      </c>
      <c r="E15" s="65">
        <f>SUM(E16:E18)</f>
        <v>8</v>
      </c>
      <c r="F15" s="65">
        <f t="shared" ref="F15:K15" si="0">SUM(F16:F18)</f>
        <v>7</v>
      </c>
      <c r="G15" s="65">
        <f t="shared" si="0"/>
        <v>9</v>
      </c>
      <c r="H15" s="65">
        <f t="shared" si="0"/>
        <v>2</v>
      </c>
      <c r="I15" s="65">
        <f t="shared" si="0"/>
        <v>0</v>
      </c>
      <c r="J15" s="65">
        <f t="shared" si="0"/>
        <v>0</v>
      </c>
      <c r="K15" s="65">
        <f t="shared" si="0"/>
        <v>2</v>
      </c>
      <c r="L15" s="65">
        <f>SUM(L16:L18)</f>
        <v>5</v>
      </c>
      <c r="M15" s="65">
        <f>SUM(M16:M18)</f>
        <v>5</v>
      </c>
      <c r="N15" s="65">
        <f>SUM(N16:N18)</f>
        <v>3</v>
      </c>
      <c r="O15" s="65">
        <f>SUM(O16:O18)</f>
        <v>57</v>
      </c>
      <c r="P15" s="41"/>
    </row>
    <row r="16" spans="1:18" x14ac:dyDescent="0.25">
      <c r="A16" s="20"/>
      <c r="B16" s="68" t="s">
        <v>33</v>
      </c>
      <c r="C16" s="69">
        <v>3</v>
      </c>
      <c r="D16" s="69">
        <v>5</v>
      </c>
      <c r="E16" s="69">
        <v>3</v>
      </c>
      <c r="F16" s="69">
        <v>1</v>
      </c>
      <c r="G16" s="69">
        <v>2</v>
      </c>
      <c r="H16" s="69">
        <v>0</v>
      </c>
      <c r="I16" s="69">
        <v>0</v>
      </c>
      <c r="J16" s="69">
        <v>0</v>
      </c>
      <c r="K16" s="69">
        <v>1</v>
      </c>
      <c r="L16" s="69">
        <v>1</v>
      </c>
      <c r="M16" s="69">
        <v>4</v>
      </c>
      <c r="N16" s="69">
        <v>0</v>
      </c>
      <c r="O16" s="69">
        <f>SUM(C16:N16)</f>
        <v>20</v>
      </c>
      <c r="P16" s="41"/>
    </row>
    <row r="17" spans="1:256" x14ac:dyDescent="0.25">
      <c r="A17" s="20"/>
      <c r="B17" s="68" t="s">
        <v>34</v>
      </c>
      <c r="C17" s="69">
        <v>2</v>
      </c>
      <c r="D17" s="69">
        <v>3</v>
      </c>
      <c r="E17" s="69">
        <v>5</v>
      </c>
      <c r="F17" s="69">
        <v>5</v>
      </c>
      <c r="G17" s="69">
        <v>3</v>
      </c>
      <c r="H17" s="69">
        <v>2</v>
      </c>
      <c r="I17" s="69">
        <v>0</v>
      </c>
      <c r="J17" s="69">
        <v>0</v>
      </c>
      <c r="K17" s="69">
        <v>1</v>
      </c>
      <c r="L17" s="69">
        <v>3</v>
      </c>
      <c r="M17" s="69">
        <v>1</v>
      </c>
      <c r="N17" s="69">
        <v>2</v>
      </c>
      <c r="O17" s="69">
        <f>SUM(C17:N17)</f>
        <v>27</v>
      </c>
      <c r="P17" s="41"/>
    </row>
    <row r="18" spans="1:256" x14ac:dyDescent="0.25">
      <c r="A18" s="20"/>
      <c r="B18" s="68" t="s">
        <v>35</v>
      </c>
      <c r="C18" s="69">
        <v>1</v>
      </c>
      <c r="D18" s="69">
        <v>2</v>
      </c>
      <c r="E18" s="69">
        <v>0</v>
      </c>
      <c r="F18" s="69">
        <v>1</v>
      </c>
      <c r="G18" s="69">
        <v>4</v>
      </c>
      <c r="H18" s="69">
        <v>0</v>
      </c>
      <c r="I18" s="69">
        <v>0</v>
      </c>
      <c r="J18" s="69">
        <v>0</v>
      </c>
      <c r="K18" s="69">
        <v>0</v>
      </c>
      <c r="L18" s="69">
        <v>1</v>
      </c>
      <c r="M18" s="69">
        <v>0</v>
      </c>
      <c r="N18" s="69">
        <v>1</v>
      </c>
      <c r="O18" s="69">
        <f>SUM(C18:N18)</f>
        <v>10</v>
      </c>
      <c r="P18" s="41"/>
    </row>
    <row r="19" spans="1:256" ht="4.5" customHeight="1" x14ac:dyDescent="0.25">
      <c r="A19" s="20"/>
      <c r="B19" s="70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65"/>
      <c r="P19" s="41"/>
    </row>
    <row r="20" spans="1:256" x14ac:dyDescent="0.25">
      <c r="A20" s="20"/>
      <c r="B20" s="66" t="s">
        <v>36</v>
      </c>
      <c r="C20" s="65">
        <f>+C21+C24+C27</f>
        <v>392</v>
      </c>
      <c r="D20" s="65">
        <f>+D21+D24+D27</f>
        <v>682</v>
      </c>
      <c r="E20" s="65">
        <f>+E21+E24+E27</f>
        <v>404</v>
      </c>
      <c r="F20" s="65">
        <f t="shared" ref="F20:K20" si="1">+F21+F24+F27</f>
        <v>306</v>
      </c>
      <c r="G20" s="65">
        <f t="shared" si="1"/>
        <v>308</v>
      </c>
      <c r="H20" s="65">
        <f t="shared" si="1"/>
        <v>57</v>
      </c>
      <c r="I20" s="65">
        <f t="shared" si="1"/>
        <v>0</v>
      </c>
      <c r="J20" s="65">
        <f t="shared" si="1"/>
        <v>0</v>
      </c>
      <c r="K20" s="65">
        <f t="shared" si="1"/>
        <v>187</v>
      </c>
      <c r="L20" s="65">
        <f>+L21+L24+L27</f>
        <v>384</v>
      </c>
      <c r="M20" s="65">
        <f>+M21+M24+M27</f>
        <v>373</v>
      </c>
      <c r="N20" s="65">
        <f>+N21+N24+N27</f>
        <v>107</v>
      </c>
      <c r="O20" s="65">
        <f>+O21+O24+O27</f>
        <v>3200</v>
      </c>
      <c r="P20" s="41"/>
    </row>
    <row r="21" spans="1:256" x14ac:dyDescent="0.25">
      <c r="A21" s="20"/>
      <c r="B21" s="45" t="s">
        <v>37</v>
      </c>
      <c r="C21" s="65">
        <f>SUM(C22:C23)</f>
        <v>260</v>
      </c>
      <c r="D21" s="65">
        <f>SUM(D22:D23)</f>
        <v>495</v>
      </c>
      <c r="E21" s="65">
        <f>SUM(E22:E23)</f>
        <v>179</v>
      </c>
      <c r="F21" s="65">
        <f t="shared" ref="F21:K21" si="2">SUM(F22:F23)</f>
        <v>81</v>
      </c>
      <c r="G21" s="65">
        <f t="shared" si="2"/>
        <v>97</v>
      </c>
      <c r="H21" s="65">
        <f t="shared" si="2"/>
        <v>0</v>
      </c>
      <c r="I21" s="65">
        <f t="shared" si="2"/>
        <v>0</v>
      </c>
      <c r="J21" s="65">
        <f t="shared" si="2"/>
        <v>0</v>
      </c>
      <c r="K21" s="65">
        <f t="shared" si="2"/>
        <v>94</v>
      </c>
      <c r="L21" s="65">
        <f>SUM(L22:L23)</f>
        <v>67</v>
      </c>
      <c r="M21" s="65">
        <f>SUM(M22:M23)</f>
        <v>311</v>
      </c>
      <c r="N21" s="65">
        <f>SUM(N22:N23)</f>
        <v>0</v>
      </c>
      <c r="O21" s="65">
        <f>SUM(O22:O23)</f>
        <v>1584</v>
      </c>
      <c r="P21" s="41"/>
    </row>
    <row r="22" spans="1:256" x14ac:dyDescent="0.25">
      <c r="A22" s="20"/>
      <c r="B22" s="71" t="s">
        <v>8</v>
      </c>
      <c r="C22" s="69">
        <v>121</v>
      </c>
      <c r="D22" s="69">
        <v>221</v>
      </c>
      <c r="E22" s="69">
        <v>53</v>
      </c>
      <c r="F22" s="69">
        <v>36</v>
      </c>
      <c r="G22" s="69">
        <v>25</v>
      </c>
      <c r="H22" s="69">
        <v>0</v>
      </c>
      <c r="I22" s="69">
        <v>0</v>
      </c>
      <c r="J22" s="69">
        <v>0</v>
      </c>
      <c r="K22" s="69">
        <v>36</v>
      </c>
      <c r="L22" s="69">
        <v>31</v>
      </c>
      <c r="M22" s="69">
        <v>126</v>
      </c>
      <c r="N22" s="69">
        <v>0</v>
      </c>
      <c r="O22" s="69">
        <f>SUM(C22:N22)</f>
        <v>649</v>
      </c>
      <c r="P22" s="41"/>
    </row>
    <row r="23" spans="1:256" x14ac:dyDescent="0.25">
      <c r="A23" s="20"/>
      <c r="B23" s="71" t="s">
        <v>9</v>
      </c>
      <c r="C23" s="69">
        <v>139</v>
      </c>
      <c r="D23" s="69">
        <v>274</v>
      </c>
      <c r="E23" s="69">
        <v>126</v>
      </c>
      <c r="F23" s="69">
        <v>45</v>
      </c>
      <c r="G23" s="69">
        <v>72</v>
      </c>
      <c r="H23" s="69">
        <v>0</v>
      </c>
      <c r="I23" s="69">
        <v>0</v>
      </c>
      <c r="J23" s="69">
        <v>0</v>
      </c>
      <c r="K23" s="69">
        <v>58</v>
      </c>
      <c r="L23" s="69">
        <v>36</v>
      </c>
      <c r="M23" s="69">
        <v>185</v>
      </c>
      <c r="N23" s="69">
        <v>0</v>
      </c>
      <c r="O23" s="69">
        <f>SUM(C23:N23)</f>
        <v>935</v>
      </c>
      <c r="P23" s="41"/>
    </row>
    <row r="24" spans="1:256" x14ac:dyDescent="0.25">
      <c r="A24" s="20"/>
      <c r="B24" s="45" t="s">
        <v>38</v>
      </c>
      <c r="C24" s="67">
        <f>+C25+C26</f>
        <v>80</v>
      </c>
      <c r="D24" s="67">
        <f>+D25+D26</f>
        <v>131</v>
      </c>
      <c r="E24" s="67">
        <f>+E25+E26</f>
        <v>225</v>
      </c>
      <c r="F24" s="67">
        <f t="shared" ref="F24:K24" si="3">+F25+F26</f>
        <v>182</v>
      </c>
      <c r="G24" s="67">
        <f t="shared" si="3"/>
        <v>75</v>
      </c>
      <c r="H24" s="67">
        <f t="shared" si="3"/>
        <v>57</v>
      </c>
      <c r="I24" s="67">
        <f t="shared" si="3"/>
        <v>0</v>
      </c>
      <c r="J24" s="67">
        <f t="shared" si="3"/>
        <v>0</v>
      </c>
      <c r="K24" s="67">
        <f t="shared" si="3"/>
        <v>93</v>
      </c>
      <c r="L24" s="67">
        <f>+L25+L26</f>
        <v>257</v>
      </c>
      <c r="M24" s="67">
        <f>+M25+M26</f>
        <v>62</v>
      </c>
      <c r="N24" s="67">
        <f>+N25+N26</f>
        <v>51</v>
      </c>
      <c r="O24" s="65">
        <f>SUM(O25:O26)</f>
        <v>1213</v>
      </c>
      <c r="P24" s="41"/>
    </row>
    <row r="25" spans="1:256" s="46" customFormat="1" x14ac:dyDescent="0.25">
      <c r="B25" s="71" t="s">
        <v>8</v>
      </c>
      <c r="C25" s="69">
        <v>33</v>
      </c>
      <c r="D25" s="69">
        <v>53</v>
      </c>
      <c r="E25" s="69">
        <v>89</v>
      </c>
      <c r="F25" s="69">
        <v>78</v>
      </c>
      <c r="G25" s="69">
        <v>32</v>
      </c>
      <c r="H25" s="69">
        <v>21</v>
      </c>
      <c r="I25" s="69">
        <v>0</v>
      </c>
      <c r="J25" s="69">
        <v>0</v>
      </c>
      <c r="K25" s="69">
        <v>40</v>
      </c>
      <c r="L25" s="69">
        <v>133</v>
      </c>
      <c r="M25" s="69">
        <v>25</v>
      </c>
      <c r="N25" s="69">
        <v>14</v>
      </c>
      <c r="O25" s="69">
        <f>SUM(C25:N25)</f>
        <v>518</v>
      </c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 s="46" customFormat="1" x14ac:dyDescent="0.25">
      <c r="B26" s="71" t="s">
        <v>9</v>
      </c>
      <c r="C26" s="69">
        <v>47</v>
      </c>
      <c r="D26" s="69">
        <v>78</v>
      </c>
      <c r="E26" s="69">
        <v>136</v>
      </c>
      <c r="F26" s="69">
        <v>104</v>
      </c>
      <c r="G26" s="69">
        <v>43</v>
      </c>
      <c r="H26" s="69">
        <v>36</v>
      </c>
      <c r="I26" s="69">
        <v>0</v>
      </c>
      <c r="J26" s="69">
        <v>0</v>
      </c>
      <c r="K26" s="69">
        <v>53</v>
      </c>
      <c r="L26" s="69">
        <v>124</v>
      </c>
      <c r="M26" s="69">
        <v>37</v>
      </c>
      <c r="N26" s="69">
        <v>37</v>
      </c>
      <c r="O26" s="69">
        <f>SUM(C26:N26)</f>
        <v>695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 s="46" customFormat="1" x14ac:dyDescent="0.25">
      <c r="B27" s="45" t="s">
        <v>39</v>
      </c>
      <c r="C27" s="67">
        <f>+C28+C29</f>
        <v>52</v>
      </c>
      <c r="D27" s="67">
        <f>+D28+D29</f>
        <v>56</v>
      </c>
      <c r="E27" s="67">
        <f>+E28+E29</f>
        <v>0</v>
      </c>
      <c r="F27" s="67">
        <f t="shared" ref="F27:K27" si="4">+F28+F29</f>
        <v>43</v>
      </c>
      <c r="G27" s="67">
        <f t="shared" si="4"/>
        <v>136</v>
      </c>
      <c r="H27" s="67">
        <f t="shared" si="4"/>
        <v>0</v>
      </c>
      <c r="I27" s="67">
        <f t="shared" si="4"/>
        <v>0</v>
      </c>
      <c r="J27" s="67">
        <f t="shared" si="4"/>
        <v>0</v>
      </c>
      <c r="K27" s="67">
        <f t="shared" si="4"/>
        <v>0</v>
      </c>
      <c r="L27" s="67">
        <f>+L28+L29</f>
        <v>60</v>
      </c>
      <c r="M27" s="67">
        <f>+M28+M29</f>
        <v>0</v>
      </c>
      <c r="N27" s="67">
        <f>+N28+N29</f>
        <v>56</v>
      </c>
      <c r="O27" s="65">
        <f>SUM(O28:O29)</f>
        <v>403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 s="46" customFormat="1" x14ac:dyDescent="0.25">
      <c r="B28" s="71" t="s">
        <v>8</v>
      </c>
      <c r="C28" s="69">
        <v>9</v>
      </c>
      <c r="D28" s="69">
        <v>23</v>
      </c>
      <c r="E28" s="69">
        <v>0</v>
      </c>
      <c r="F28" s="69">
        <v>20</v>
      </c>
      <c r="G28" s="69">
        <v>61</v>
      </c>
      <c r="H28" s="69">
        <v>0</v>
      </c>
      <c r="I28" s="69">
        <v>0</v>
      </c>
      <c r="J28" s="69">
        <v>0</v>
      </c>
      <c r="K28" s="69">
        <v>0</v>
      </c>
      <c r="L28" s="69">
        <v>15</v>
      </c>
      <c r="M28" s="69">
        <v>0</v>
      </c>
      <c r="N28" s="69">
        <v>19</v>
      </c>
      <c r="O28" s="69">
        <f>SUM(C28:N28)</f>
        <v>147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 s="46" customFormat="1" x14ac:dyDescent="0.25">
      <c r="B29" s="71" t="s">
        <v>9</v>
      </c>
      <c r="C29" s="69">
        <v>43</v>
      </c>
      <c r="D29" s="69">
        <v>33</v>
      </c>
      <c r="E29" s="69">
        <v>0</v>
      </c>
      <c r="F29" s="69">
        <v>23</v>
      </c>
      <c r="G29" s="69">
        <v>75</v>
      </c>
      <c r="H29" s="69">
        <v>0</v>
      </c>
      <c r="I29" s="69">
        <v>0</v>
      </c>
      <c r="J29" s="69">
        <v>0</v>
      </c>
      <c r="K29" s="69">
        <v>0</v>
      </c>
      <c r="L29" s="69">
        <v>45</v>
      </c>
      <c r="M29" s="69">
        <v>0</v>
      </c>
      <c r="N29" s="69">
        <v>37</v>
      </c>
      <c r="O29" s="69">
        <f>SUM(C29:N29)</f>
        <v>256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 s="46" customFormat="1" ht="4.5" customHeight="1" x14ac:dyDescent="0.25">
      <c r="B30" s="66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 s="46" customFormat="1" x14ac:dyDescent="0.25">
      <c r="B31" s="66" t="s">
        <v>40</v>
      </c>
      <c r="C31" s="110">
        <f t="shared" ref="C31:H31" si="5">+C20/C15</f>
        <v>65.333333333333329</v>
      </c>
      <c r="D31" s="110">
        <f t="shared" si="5"/>
        <v>68.2</v>
      </c>
      <c r="E31" s="110">
        <f t="shared" si="5"/>
        <v>50.5</v>
      </c>
      <c r="F31" s="110">
        <f t="shared" si="5"/>
        <v>43.714285714285715</v>
      </c>
      <c r="G31" s="110">
        <f t="shared" si="5"/>
        <v>34.222222222222221</v>
      </c>
      <c r="H31" s="110">
        <f t="shared" si="5"/>
        <v>28.5</v>
      </c>
      <c r="I31" s="111">
        <f t="shared" ref="I31:J34" si="6">0/1</f>
        <v>0</v>
      </c>
      <c r="J31" s="111">
        <f t="shared" si="6"/>
        <v>0</v>
      </c>
      <c r="K31" s="110">
        <f>+K20/K15</f>
        <v>93.5</v>
      </c>
      <c r="L31" s="110">
        <f>+L20/L15</f>
        <v>76.8</v>
      </c>
      <c r="M31" s="110">
        <f>+M20/M15</f>
        <v>74.599999999999994</v>
      </c>
      <c r="N31" s="110">
        <f>+N20/N15</f>
        <v>35.666666666666664</v>
      </c>
      <c r="O31" s="110">
        <f>+O20/O15</f>
        <v>56.140350877192979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 s="46" customFormat="1" x14ac:dyDescent="0.25">
      <c r="B32" s="68" t="s">
        <v>33</v>
      </c>
      <c r="C32" s="111">
        <f>+C21/C16</f>
        <v>86.666666666666671</v>
      </c>
      <c r="D32" s="111">
        <f>+D21/D16</f>
        <v>99</v>
      </c>
      <c r="E32" s="111">
        <f>+E21/E16</f>
        <v>59.666666666666664</v>
      </c>
      <c r="F32" s="111">
        <f>+F21/F16</f>
        <v>81</v>
      </c>
      <c r="G32" s="111">
        <f>+G21/G16</f>
        <v>48.5</v>
      </c>
      <c r="H32" s="111">
        <f>0/1</f>
        <v>0</v>
      </c>
      <c r="I32" s="111">
        <f t="shared" si="6"/>
        <v>0</v>
      </c>
      <c r="J32" s="111">
        <f t="shared" si="6"/>
        <v>0</v>
      </c>
      <c r="K32" s="111">
        <f>+K21/K16</f>
        <v>94</v>
      </c>
      <c r="L32" s="111">
        <f>+L21/L16</f>
        <v>67</v>
      </c>
      <c r="M32" s="111">
        <f>+M21/M16</f>
        <v>77.75</v>
      </c>
      <c r="N32" s="111">
        <f>0/1</f>
        <v>0</v>
      </c>
      <c r="O32" s="111">
        <f>+O21/O16</f>
        <v>79.2</v>
      </c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1:256" s="46" customFormat="1" x14ac:dyDescent="0.25">
      <c r="B33" s="68" t="s">
        <v>34</v>
      </c>
      <c r="C33" s="111">
        <f t="shared" ref="C33:H33" si="7">+C24/C17</f>
        <v>40</v>
      </c>
      <c r="D33" s="111">
        <f t="shared" si="7"/>
        <v>43.666666666666664</v>
      </c>
      <c r="E33" s="111">
        <f t="shared" si="7"/>
        <v>45</v>
      </c>
      <c r="F33" s="111">
        <f t="shared" si="7"/>
        <v>36.4</v>
      </c>
      <c r="G33" s="111">
        <f t="shared" si="7"/>
        <v>25</v>
      </c>
      <c r="H33" s="111">
        <f t="shared" si="7"/>
        <v>28.5</v>
      </c>
      <c r="I33" s="111">
        <f t="shared" si="6"/>
        <v>0</v>
      </c>
      <c r="J33" s="111">
        <f t="shared" si="6"/>
        <v>0</v>
      </c>
      <c r="K33" s="111">
        <f>+K24/K17</f>
        <v>93</v>
      </c>
      <c r="L33" s="111">
        <f>+L24/L17</f>
        <v>85.666666666666671</v>
      </c>
      <c r="M33" s="111">
        <f>+M24/M17</f>
        <v>62</v>
      </c>
      <c r="N33" s="111">
        <f>+N24/N17</f>
        <v>25.5</v>
      </c>
      <c r="O33" s="111">
        <f>+O24/O17</f>
        <v>44.925925925925924</v>
      </c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1:256" s="46" customFormat="1" x14ac:dyDescent="0.25">
      <c r="B34" s="68" t="s">
        <v>35</v>
      </c>
      <c r="C34" s="111">
        <f>+C27/C18</f>
        <v>52</v>
      </c>
      <c r="D34" s="111">
        <f>+D27/D18</f>
        <v>28</v>
      </c>
      <c r="E34" s="111">
        <f>0/1</f>
        <v>0</v>
      </c>
      <c r="F34" s="111">
        <f>+F27/F18</f>
        <v>43</v>
      </c>
      <c r="G34" s="111">
        <f>+G27/G18</f>
        <v>34</v>
      </c>
      <c r="H34" s="111">
        <f>0/1</f>
        <v>0</v>
      </c>
      <c r="I34" s="111">
        <f t="shared" si="6"/>
        <v>0</v>
      </c>
      <c r="J34" s="111">
        <f t="shared" si="6"/>
        <v>0</v>
      </c>
      <c r="K34" s="111">
        <f>0/1</f>
        <v>0</v>
      </c>
      <c r="L34" s="111">
        <f>+L27/L18</f>
        <v>60</v>
      </c>
      <c r="M34" s="111">
        <f>0/1</f>
        <v>0</v>
      </c>
      <c r="N34" s="111">
        <f>+N27/N18</f>
        <v>56</v>
      </c>
      <c r="O34" s="111">
        <f>+O27/O18</f>
        <v>40.299999999999997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1:256" s="46" customFormat="1" ht="4.5" customHeight="1" x14ac:dyDescent="0.25">
      <c r="B35" s="70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65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1:256" s="46" customFormat="1" x14ac:dyDescent="0.25">
      <c r="B36" s="66" t="s">
        <v>41</v>
      </c>
      <c r="C36" s="65">
        <f>SUM(C37:C38)</f>
        <v>4</v>
      </c>
      <c r="D36" s="65">
        <f>SUM(D37:D38)</f>
        <v>6</v>
      </c>
      <c r="E36" s="65">
        <f>SUM(E37:E38)</f>
        <v>5</v>
      </c>
      <c r="F36" s="65">
        <f t="shared" ref="F36:K36" si="8">SUM(F37:F38)</f>
        <v>4</v>
      </c>
      <c r="G36" s="65">
        <f t="shared" si="8"/>
        <v>5</v>
      </c>
      <c r="H36" s="65">
        <f t="shared" si="8"/>
        <v>1</v>
      </c>
      <c r="I36" s="65">
        <f t="shared" si="8"/>
        <v>0</v>
      </c>
      <c r="J36" s="65">
        <f t="shared" si="8"/>
        <v>0</v>
      </c>
      <c r="K36" s="65">
        <f t="shared" si="8"/>
        <v>2</v>
      </c>
      <c r="L36" s="65">
        <f>SUM(L37:L38)</f>
        <v>4</v>
      </c>
      <c r="M36" s="65">
        <f>SUM(M37:M38)</f>
        <v>4</v>
      </c>
      <c r="N36" s="65">
        <f>SUM(N37:N38)</f>
        <v>2</v>
      </c>
      <c r="O36" s="65">
        <f>SUM(O37:O38)</f>
        <v>37</v>
      </c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1:256" s="46" customFormat="1" x14ac:dyDescent="0.25">
      <c r="B37" s="68" t="s">
        <v>42</v>
      </c>
      <c r="C37" s="69">
        <v>2</v>
      </c>
      <c r="D37" s="69">
        <v>3</v>
      </c>
      <c r="E37" s="69">
        <v>4</v>
      </c>
      <c r="F37" s="69">
        <v>2</v>
      </c>
      <c r="G37" s="69">
        <v>3</v>
      </c>
      <c r="H37" s="69">
        <v>0</v>
      </c>
      <c r="I37" s="69">
        <v>0</v>
      </c>
      <c r="J37" s="69">
        <v>0</v>
      </c>
      <c r="K37" s="69">
        <v>2</v>
      </c>
      <c r="L37" s="69">
        <v>3</v>
      </c>
      <c r="M37" s="69">
        <v>3</v>
      </c>
      <c r="N37" s="69">
        <v>1</v>
      </c>
      <c r="O37" s="69">
        <f>SUM(C37:N37)</f>
        <v>23</v>
      </c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1:256" s="46" customFormat="1" ht="15" thickBot="1" x14ac:dyDescent="0.3">
      <c r="B38" s="72" t="s">
        <v>43</v>
      </c>
      <c r="C38" s="73">
        <v>2</v>
      </c>
      <c r="D38" s="73">
        <v>3</v>
      </c>
      <c r="E38" s="73">
        <v>1</v>
      </c>
      <c r="F38" s="73">
        <v>2</v>
      </c>
      <c r="G38" s="73">
        <v>2</v>
      </c>
      <c r="H38" s="73">
        <v>1</v>
      </c>
      <c r="I38" s="73">
        <v>0</v>
      </c>
      <c r="J38" s="73">
        <v>0</v>
      </c>
      <c r="K38" s="73">
        <v>0</v>
      </c>
      <c r="L38" s="73">
        <v>1</v>
      </c>
      <c r="M38" s="73">
        <v>1</v>
      </c>
      <c r="N38" s="73">
        <v>1</v>
      </c>
      <c r="O38" s="74">
        <f>SUM(C38:N38)</f>
        <v>14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1:256" s="46" customFormat="1" x14ac:dyDescent="0.25">
      <c r="B39" s="125" t="s">
        <v>19</v>
      </c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3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  <row r="40" spans="1:256" s="46" customFormat="1" x14ac:dyDescent="0.25"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3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</row>
    <row r="41" spans="1:256" s="46" customFormat="1" x14ac:dyDescent="0.25">
      <c r="B41" s="46" t="s">
        <v>17</v>
      </c>
      <c r="C41" s="46" t="s">
        <v>22</v>
      </c>
      <c r="D41" s="46">
        <f>+N14</f>
        <v>0</v>
      </c>
      <c r="E41" s="46">
        <f>+N17</f>
        <v>2</v>
      </c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</row>
    <row r="42" spans="1:256" s="46" customFormat="1" x14ac:dyDescent="0.25">
      <c r="C42" s="46" t="s">
        <v>23</v>
      </c>
      <c r="D42" s="46">
        <f>+N15</f>
        <v>3</v>
      </c>
      <c r="E42" s="46">
        <f>+N18</f>
        <v>1</v>
      </c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</row>
    <row r="43" spans="1:256" s="20" customFormat="1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</row>
    <row r="44" spans="1:256" s="20" customFormat="1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</row>
    <row r="45" spans="1:256" s="20" customFormat="1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</row>
    <row r="46" spans="1:256" s="20" customFormat="1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</row>
    <row r="47" spans="1:256" s="20" customFormat="1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</row>
    <row r="48" spans="1:256" s="20" customFormat="1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</row>
    <row r="49" spans="1:256" s="20" customFormat="1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pans="1:256" s="20" customForma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pans="1:256" s="20" customFormat="1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pans="1:256" s="20" customFormat="1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pans="1:256" s="20" customFormat="1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pans="1:256" s="20" customFormat="1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spans="1:256" s="20" customFormat="1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spans="1:256" s="20" customFormat="1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</row>
    <row r="57" spans="1:256" s="20" customFormat="1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</row>
    <row r="58" spans="1:256" s="20" customFormat="1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</row>
    <row r="59" spans="1:256" s="20" customFormat="1" x14ac:dyDescent="0.2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</row>
    <row r="60" spans="1:256" s="20" customFormat="1" x14ac:dyDescent="0.2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</row>
    <row r="61" spans="1:256" s="20" customFormat="1" x14ac:dyDescent="0.2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</row>
    <row r="62" spans="1:256" s="20" customForma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</row>
    <row r="63" spans="1:256" s="20" customForma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</row>
  </sheetData>
  <mergeCells count="2">
    <mergeCell ref="B6:O6"/>
    <mergeCell ref="B9:O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2023  |&amp;P</oddFooter>
  </headerFooter>
  <ignoredErrors>
    <ignoredError sqref="O24:O27 E32:N34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63"/>
  <sheetViews>
    <sheetView zoomScaleNormal="100" workbookViewId="0"/>
  </sheetViews>
  <sheetFormatPr baseColWidth="10" defaultColWidth="8.7109375" defaultRowHeight="14.25" x14ac:dyDescent="0.25"/>
  <cols>
    <col min="1" max="1" width="4" style="21" customWidth="1"/>
    <col min="2" max="2" width="25.5703125" style="21" customWidth="1"/>
    <col min="3" max="15" width="5.5703125" style="21" customWidth="1"/>
    <col min="16" max="16" width="5.7109375" style="21" customWidth="1"/>
    <col min="17" max="16384" width="8.7109375" style="21"/>
  </cols>
  <sheetData>
    <row r="1" spans="1:18" s="32" customFormat="1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1"/>
      <c r="R1" s="21"/>
    </row>
    <row r="2" spans="1:18" s="32" customFormat="1" ht="15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1"/>
      <c r="R2" s="21"/>
    </row>
    <row r="3" spans="1:18" s="32" customFormat="1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1"/>
      <c r="R3" s="21"/>
    </row>
    <row r="4" spans="1:18" s="32" customFormat="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1"/>
      <c r="R4" s="21"/>
    </row>
    <row r="5" spans="1:18" s="32" customFormat="1" ht="15.75" customHeigh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  <c r="Q5" s="21"/>
      <c r="R5" s="21"/>
    </row>
    <row r="6" spans="1:18" s="32" customFormat="1" ht="36.75" customHeight="1" x14ac:dyDescent="0.25">
      <c r="A6" s="20"/>
      <c r="B6" s="159" t="s">
        <v>209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20"/>
      <c r="Q6" s="21"/>
      <c r="R6" s="21"/>
    </row>
    <row r="7" spans="1:18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8" ht="7.5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</row>
    <row r="9" spans="1:18" ht="18.75" customHeight="1" x14ac:dyDescent="0.25">
      <c r="A9" s="20"/>
      <c r="B9" s="160" t="s">
        <v>188</v>
      </c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2"/>
      <c r="P9" s="20"/>
    </row>
    <row r="10" spans="1:18" ht="7.5" customHeight="1" x14ac:dyDescent="0.25">
      <c r="A10" s="20"/>
      <c r="B10" s="34"/>
      <c r="C10" s="34"/>
      <c r="D10" s="34"/>
      <c r="E10" s="35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8" ht="18.75" customHeight="1" x14ac:dyDescent="0.25">
      <c r="A11" s="20"/>
      <c r="B11" s="36"/>
      <c r="C11" s="37" t="s">
        <v>6</v>
      </c>
      <c r="D11" s="37" t="s">
        <v>12</v>
      </c>
      <c r="E11" s="37" t="s">
        <v>13</v>
      </c>
      <c r="F11" s="37" t="s">
        <v>14</v>
      </c>
      <c r="G11" s="37" t="s">
        <v>15</v>
      </c>
      <c r="H11" s="37" t="s">
        <v>16</v>
      </c>
      <c r="I11" s="37" t="s">
        <v>181</v>
      </c>
      <c r="J11" s="37" t="s">
        <v>182</v>
      </c>
      <c r="K11" s="37" t="s">
        <v>183</v>
      </c>
      <c r="L11" s="37" t="s">
        <v>207</v>
      </c>
      <c r="M11" s="37" t="s">
        <v>208</v>
      </c>
      <c r="N11" s="37" t="s">
        <v>17</v>
      </c>
      <c r="O11" s="37" t="s">
        <v>7</v>
      </c>
      <c r="P11" s="38"/>
    </row>
    <row r="12" spans="1:18" ht="3" customHeight="1" x14ac:dyDescent="0.25">
      <c r="A12" s="20"/>
      <c r="B12" s="39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</row>
    <row r="13" spans="1:18" x14ac:dyDescent="0.25">
      <c r="A13" s="20"/>
      <c r="B13" s="64" t="s">
        <v>24</v>
      </c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5"/>
      <c r="P13" s="41"/>
    </row>
    <row r="14" spans="1:18" ht="4.5" customHeight="1" x14ac:dyDescent="0.25">
      <c r="A14" s="20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5"/>
      <c r="P14" s="41"/>
    </row>
    <row r="15" spans="1:18" x14ac:dyDescent="0.25">
      <c r="A15" s="20"/>
      <c r="B15" s="66" t="s">
        <v>32</v>
      </c>
      <c r="C15" s="65">
        <f>SUM(C16:C18)</f>
        <v>2</v>
      </c>
      <c r="D15" s="65">
        <f>SUM(D16:D18)</f>
        <v>3</v>
      </c>
      <c r="E15" s="65">
        <f>SUM(E16:E18)</f>
        <v>3</v>
      </c>
      <c r="F15" s="65">
        <f t="shared" ref="F15:K15" si="0">SUM(F16:F18)</f>
        <v>3</v>
      </c>
      <c r="G15" s="65">
        <f t="shared" si="0"/>
        <v>3</v>
      </c>
      <c r="H15" s="65">
        <f t="shared" si="0"/>
        <v>0</v>
      </c>
      <c r="I15" s="65">
        <f t="shared" si="0"/>
        <v>0</v>
      </c>
      <c r="J15" s="65">
        <f t="shared" si="0"/>
        <v>0</v>
      </c>
      <c r="K15" s="65">
        <f t="shared" si="0"/>
        <v>1</v>
      </c>
      <c r="L15" s="65">
        <f>SUM(L16:L18)</f>
        <v>0</v>
      </c>
      <c r="M15" s="65">
        <f>SUM(M16:M18)</f>
        <v>0</v>
      </c>
      <c r="N15" s="65">
        <f>SUM(N16:N18)</f>
        <v>0</v>
      </c>
      <c r="O15" s="65">
        <f>SUM(O16:O18)</f>
        <v>15</v>
      </c>
      <c r="P15" s="41"/>
    </row>
    <row r="16" spans="1:18" x14ac:dyDescent="0.25">
      <c r="A16" s="20"/>
      <c r="B16" s="68" t="s">
        <v>33</v>
      </c>
      <c r="C16" s="69">
        <v>1</v>
      </c>
      <c r="D16" s="69">
        <v>2</v>
      </c>
      <c r="E16" s="69">
        <v>1</v>
      </c>
      <c r="F16" s="69">
        <v>1</v>
      </c>
      <c r="G16" s="69">
        <v>1</v>
      </c>
      <c r="H16" s="69">
        <v>0</v>
      </c>
      <c r="I16" s="69">
        <v>0</v>
      </c>
      <c r="J16" s="69">
        <v>0</v>
      </c>
      <c r="K16" s="69">
        <v>1</v>
      </c>
      <c r="L16" s="69">
        <v>0</v>
      </c>
      <c r="M16" s="69">
        <v>0</v>
      </c>
      <c r="N16" s="69">
        <v>0</v>
      </c>
      <c r="O16" s="69">
        <f>SUM(C16:N16)</f>
        <v>7</v>
      </c>
      <c r="P16" s="41"/>
    </row>
    <row r="17" spans="1:256" x14ac:dyDescent="0.25">
      <c r="A17" s="20"/>
      <c r="B17" s="68" t="s">
        <v>34</v>
      </c>
      <c r="C17" s="69">
        <v>0</v>
      </c>
      <c r="D17" s="69">
        <v>1</v>
      </c>
      <c r="E17" s="69">
        <v>2</v>
      </c>
      <c r="F17" s="69">
        <v>1</v>
      </c>
      <c r="G17" s="69">
        <v>1</v>
      </c>
      <c r="H17" s="69">
        <v>0</v>
      </c>
      <c r="I17" s="69">
        <v>0</v>
      </c>
      <c r="J17" s="69">
        <v>0</v>
      </c>
      <c r="K17" s="69">
        <v>0</v>
      </c>
      <c r="L17" s="69">
        <v>0</v>
      </c>
      <c r="M17" s="69">
        <v>0</v>
      </c>
      <c r="N17" s="69">
        <v>0</v>
      </c>
      <c r="O17" s="69">
        <f>SUM(C17:N17)</f>
        <v>5</v>
      </c>
      <c r="P17" s="41"/>
    </row>
    <row r="18" spans="1:256" x14ac:dyDescent="0.25">
      <c r="A18" s="20"/>
      <c r="B18" s="68" t="s">
        <v>35</v>
      </c>
      <c r="C18" s="69">
        <v>1</v>
      </c>
      <c r="D18" s="69">
        <v>0</v>
      </c>
      <c r="E18" s="69">
        <v>0</v>
      </c>
      <c r="F18" s="69">
        <v>1</v>
      </c>
      <c r="G18" s="69">
        <v>1</v>
      </c>
      <c r="H18" s="69">
        <v>0</v>
      </c>
      <c r="I18" s="69">
        <v>0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f>SUM(C18:N18)</f>
        <v>3</v>
      </c>
      <c r="P18" s="41"/>
    </row>
    <row r="19" spans="1:256" ht="4.5" customHeight="1" x14ac:dyDescent="0.25">
      <c r="A19" s="20"/>
      <c r="B19" s="70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65"/>
      <c r="P19" s="41"/>
    </row>
    <row r="20" spans="1:256" x14ac:dyDescent="0.25">
      <c r="A20" s="20"/>
      <c r="B20" s="66" t="s">
        <v>36</v>
      </c>
      <c r="C20" s="65">
        <f>+C21+C24+C27</f>
        <v>46</v>
      </c>
      <c r="D20" s="65">
        <f>+D21+D24+D27</f>
        <v>66</v>
      </c>
      <c r="E20" s="65">
        <f>+E21+E24+E27</f>
        <v>87</v>
      </c>
      <c r="F20" s="65">
        <f t="shared" ref="F20:K20" si="1">+F21+F24+F27</f>
        <v>115</v>
      </c>
      <c r="G20" s="65">
        <f t="shared" si="1"/>
        <v>115</v>
      </c>
      <c r="H20" s="65">
        <f t="shared" si="1"/>
        <v>0</v>
      </c>
      <c r="I20" s="65">
        <f t="shared" si="1"/>
        <v>0</v>
      </c>
      <c r="J20" s="65">
        <f t="shared" si="1"/>
        <v>0</v>
      </c>
      <c r="K20" s="65">
        <f t="shared" si="1"/>
        <v>67</v>
      </c>
      <c r="L20" s="65">
        <f>+L21+L24+L27</f>
        <v>0</v>
      </c>
      <c r="M20" s="65">
        <f>+M21+M24+M27</f>
        <v>0</v>
      </c>
      <c r="N20" s="65">
        <f>+N21+N24+N27</f>
        <v>0</v>
      </c>
      <c r="O20" s="65">
        <f>+O21+O24+O27</f>
        <v>496</v>
      </c>
      <c r="P20" s="41"/>
    </row>
    <row r="21" spans="1:256" x14ac:dyDescent="0.25">
      <c r="A21" s="20"/>
      <c r="B21" s="45" t="s">
        <v>37</v>
      </c>
      <c r="C21" s="65">
        <f>SUM(C22:C23)</f>
        <v>21</v>
      </c>
      <c r="D21" s="65">
        <f>SUM(D22:D23)</f>
        <v>56</v>
      </c>
      <c r="E21" s="65">
        <f>SUM(E22:E23)</f>
        <v>14</v>
      </c>
      <c r="F21" s="65">
        <f t="shared" ref="F21:K21" si="2">SUM(F22:F23)</f>
        <v>41</v>
      </c>
      <c r="G21" s="65">
        <f t="shared" si="2"/>
        <v>41</v>
      </c>
      <c r="H21" s="65">
        <f t="shared" si="2"/>
        <v>0</v>
      </c>
      <c r="I21" s="65">
        <f t="shared" si="2"/>
        <v>0</v>
      </c>
      <c r="J21" s="65">
        <f t="shared" si="2"/>
        <v>0</v>
      </c>
      <c r="K21" s="65">
        <f t="shared" si="2"/>
        <v>67</v>
      </c>
      <c r="L21" s="65">
        <f>SUM(L22:L23)</f>
        <v>0</v>
      </c>
      <c r="M21" s="65">
        <f>SUM(M22:M23)</f>
        <v>0</v>
      </c>
      <c r="N21" s="65">
        <f>SUM(N22:N23)</f>
        <v>0</v>
      </c>
      <c r="O21" s="65">
        <f>SUM(O22:O23)</f>
        <v>240</v>
      </c>
      <c r="P21" s="41"/>
    </row>
    <row r="22" spans="1:256" x14ac:dyDescent="0.25">
      <c r="A22" s="20"/>
      <c r="B22" s="71" t="s">
        <v>8</v>
      </c>
      <c r="C22" s="69">
        <v>13</v>
      </c>
      <c r="D22" s="69">
        <v>21</v>
      </c>
      <c r="E22" s="69">
        <v>9</v>
      </c>
      <c r="F22" s="69">
        <v>22</v>
      </c>
      <c r="G22" s="69">
        <v>22</v>
      </c>
      <c r="H22" s="69">
        <v>0</v>
      </c>
      <c r="I22" s="69">
        <v>0</v>
      </c>
      <c r="J22" s="69">
        <v>0</v>
      </c>
      <c r="K22" s="69">
        <v>16</v>
      </c>
      <c r="L22" s="69">
        <v>0</v>
      </c>
      <c r="M22" s="69">
        <v>0</v>
      </c>
      <c r="N22" s="69">
        <v>0</v>
      </c>
      <c r="O22" s="69">
        <f>SUM(C22:N22)</f>
        <v>103</v>
      </c>
      <c r="P22" s="41"/>
    </row>
    <row r="23" spans="1:256" x14ac:dyDescent="0.25">
      <c r="A23" s="20"/>
      <c r="B23" s="71" t="s">
        <v>9</v>
      </c>
      <c r="C23" s="69">
        <v>8</v>
      </c>
      <c r="D23" s="69">
        <v>35</v>
      </c>
      <c r="E23" s="69">
        <v>5</v>
      </c>
      <c r="F23" s="69">
        <v>19</v>
      </c>
      <c r="G23" s="69">
        <v>19</v>
      </c>
      <c r="H23" s="69">
        <v>0</v>
      </c>
      <c r="I23" s="69">
        <v>0</v>
      </c>
      <c r="J23" s="69">
        <v>0</v>
      </c>
      <c r="K23" s="69">
        <v>51</v>
      </c>
      <c r="L23" s="69">
        <v>0</v>
      </c>
      <c r="M23" s="69">
        <v>0</v>
      </c>
      <c r="N23" s="69">
        <v>0</v>
      </c>
      <c r="O23" s="69">
        <f>SUM(C23:N23)</f>
        <v>137</v>
      </c>
      <c r="P23" s="41"/>
    </row>
    <row r="24" spans="1:256" x14ac:dyDescent="0.25">
      <c r="A24" s="20"/>
      <c r="B24" s="45" t="s">
        <v>38</v>
      </c>
      <c r="C24" s="67">
        <f>+C25+C26</f>
        <v>0</v>
      </c>
      <c r="D24" s="67">
        <f>+D25+D26</f>
        <v>10</v>
      </c>
      <c r="E24" s="67">
        <f>+E25+E26</f>
        <v>73</v>
      </c>
      <c r="F24" s="67">
        <f t="shared" ref="F24:K24" si="3">+F25+F26</f>
        <v>14</v>
      </c>
      <c r="G24" s="67">
        <f t="shared" si="3"/>
        <v>14</v>
      </c>
      <c r="H24" s="67">
        <f t="shared" si="3"/>
        <v>0</v>
      </c>
      <c r="I24" s="67">
        <f t="shared" si="3"/>
        <v>0</v>
      </c>
      <c r="J24" s="67">
        <f t="shared" si="3"/>
        <v>0</v>
      </c>
      <c r="K24" s="67">
        <f t="shared" si="3"/>
        <v>0</v>
      </c>
      <c r="L24" s="67">
        <f>+L25+L26</f>
        <v>0</v>
      </c>
      <c r="M24" s="67">
        <f>+M25+M26</f>
        <v>0</v>
      </c>
      <c r="N24" s="67">
        <f>+N25+N26</f>
        <v>0</v>
      </c>
      <c r="O24" s="65">
        <f>SUM(O25:O26)</f>
        <v>111</v>
      </c>
      <c r="P24" s="41"/>
    </row>
    <row r="25" spans="1:256" s="46" customFormat="1" x14ac:dyDescent="0.25">
      <c r="B25" s="71" t="s">
        <v>8</v>
      </c>
      <c r="C25" s="69">
        <v>0</v>
      </c>
      <c r="D25" s="69">
        <v>9</v>
      </c>
      <c r="E25" s="69">
        <v>37</v>
      </c>
      <c r="F25" s="69">
        <v>9</v>
      </c>
      <c r="G25" s="69">
        <v>9</v>
      </c>
      <c r="H25" s="69">
        <v>0</v>
      </c>
      <c r="I25" s="69">
        <v>0</v>
      </c>
      <c r="J25" s="69">
        <v>0</v>
      </c>
      <c r="K25" s="69">
        <v>0</v>
      </c>
      <c r="L25" s="69">
        <v>0</v>
      </c>
      <c r="M25" s="69">
        <v>0</v>
      </c>
      <c r="N25" s="69">
        <v>0</v>
      </c>
      <c r="O25" s="69">
        <f>SUM(C25:N25)</f>
        <v>64</v>
      </c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 s="46" customFormat="1" x14ac:dyDescent="0.25">
      <c r="B26" s="71" t="s">
        <v>9</v>
      </c>
      <c r="C26" s="69">
        <v>0</v>
      </c>
      <c r="D26" s="69">
        <v>1</v>
      </c>
      <c r="E26" s="69">
        <v>36</v>
      </c>
      <c r="F26" s="69">
        <v>5</v>
      </c>
      <c r="G26" s="69">
        <v>5</v>
      </c>
      <c r="H26" s="69">
        <v>0</v>
      </c>
      <c r="I26" s="69">
        <v>0</v>
      </c>
      <c r="J26" s="69">
        <v>0</v>
      </c>
      <c r="K26" s="69">
        <v>0</v>
      </c>
      <c r="L26" s="69">
        <v>0</v>
      </c>
      <c r="M26" s="69">
        <v>0</v>
      </c>
      <c r="N26" s="69">
        <v>0</v>
      </c>
      <c r="O26" s="69">
        <f>SUM(C26:N26)</f>
        <v>47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 s="46" customFormat="1" x14ac:dyDescent="0.25">
      <c r="B27" s="45" t="s">
        <v>39</v>
      </c>
      <c r="C27" s="67">
        <f>+C28+C29</f>
        <v>25</v>
      </c>
      <c r="D27" s="67">
        <f>+D28+D29</f>
        <v>0</v>
      </c>
      <c r="E27" s="67">
        <f>+E28+E29</f>
        <v>0</v>
      </c>
      <c r="F27" s="67">
        <f t="shared" ref="F27:K27" si="4">+F28+F29</f>
        <v>60</v>
      </c>
      <c r="G27" s="67">
        <f t="shared" si="4"/>
        <v>60</v>
      </c>
      <c r="H27" s="67">
        <f t="shared" si="4"/>
        <v>0</v>
      </c>
      <c r="I27" s="67">
        <f t="shared" si="4"/>
        <v>0</v>
      </c>
      <c r="J27" s="67">
        <f t="shared" si="4"/>
        <v>0</v>
      </c>
      <c r="K27" s="67">
        <f t="shared" si="4"/>
        <v>0</v>
      </c>
      <c r="L27" s="67">
        <f>+L28+L29</f>
        <v>0</v>
      </c>
      <c r="M27" s="67">
        <f>+M28+M29</f>
        <v>0</v>
      </c>
      <c r="N27" s="67">
        <f>+N28+N29</f>
        <v>0</v>
      </c>
      <c r="O27" s="65">
        <f>SUM(O28:O29)</f>
        <v>145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 s="46" customFormat="1" x14ac:dyDescent="0.25">
      <c r="B28" s="71" t="s">
        <v>8</v>
      </c>
      <c r="C28" s="69">
        <v>18</v>
      </c>
      <c r="D28" s="69">
        <v>0</v>
      </c>
      <c r="E28" s="69">
        <v>0</v>
      </c>
      <c r="F28" s="69">
        <v>21</v>
      </c>
      <c r="G28" s="69">
        <v>21</v>
      </c>
      <c r="H28" s="69">
        <v>0</v>
      </c>
      <c r="I28" s="69">
        <v>0</v>
      </c>
      <c r="J28" s="69">
        <v>0</v>
      </c>
      <c r="K28" s="69">
        <v>0</v>
      </c>
      <c r="L28" s="69">
        <v>0</v>
      </c>
      <c r="M28" s="69">
        <v>0</v>
      </c>
      <c r="N28" s="69">
        <v>0</v>
      </c>
      <c r="O28" s="69">
        <f>SUM(C28:N28)</f>
        <v>60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 s="46" customFormat="1" x14ac:dyDescent="0.25">
      <c r="B29" s="71" t="s">
        <v>9</v>
      </c>
      <c r="C29" s="69">
        <v>7</v>
      </c>
      <c r="D29" s="69">
        <v>0</v>
      </c>
      <c r="E29" s="69">
        <v>0</v>
      </c>
      <c r="F29" s="69">
        <v>39</v>
      </c>
      <c r="G29" s="69">
        <v>39</v>
      </c>
      <c r="H29" s="69">
        <v>0</v>
      </c>
      <c r="I29" s="69">
        <v>0</v>
      </c>
      <c r="J29" s="69">
        <v>0</v>
      </c>
      <c r="K29" s="69">
        <v>0</v>
      </c>
      <c r="L29" s="69">
        <v>0</v>
      </c>
      <c r="M29" s="69">
        <v>0</v>
      </c>
      <c r="N29" s="69">
        <v>0</v>
      </c>
      <c r="O29" s="69">
        <f>SUM(C29:N29)</f>
        <v>85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 s="46" customFormat="1" ht="4.5" customHeight="1" x14ac:dyDescent="0.25">
      <c r="B30" s="66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 s="46" customFormat="1" x14ac:dyDescent="0.25">
      <c r="B31" s="66" t="s">
        <v>40</v>
      </c>
      <c r="C31" s="110">
        <f t="shared" ref="C31:G32" si="5">+C20/C15</f>
        <v>23</v>
      </c>
      <c r="D31" s="110">
        <f t="shared" si="5"/>
        <v>22</v>
      </c>
      <c r="E31" s="110">
        <f t="shared" si="5"/>
        <v>29</v>
      </c>
      <c r="F31" s="110">
        <f t="shared" si="5"/>
        <v>38.333333333333336</v>
      </c>
      <c r="G31" s="110">
        <f t="shared" si="5"/>
        <v>38.333333333333336</v>
      </c>
      <c r="H31" s="111">
        <f t="shared" ref="H31:K34" si="6">0/1</f>
        <v>0</v>
      </c>
      <c r="I31" s="111">
        <f t="shared" si="6"/>
        <v>0</v>
      </c>
      <c r="J31" s="111">
        <f t="shared" si="6"/>
        <v>0</v>
      </c>
      <c r="K31" s="110">
        <f>+K20/K15</f>
        <v>67</v>
      </c>
      <c r="L31" s="111">
        <f t="shared" ref="L31:N34" si="7">0/1</f>
        <v>0</v>
      </c>
      <c r="M31" s="111">
        <f t="shared" si="7"/>
        <v>0</v>
      </c>
      <c r="N31" s="111">
        <f t="shared" si="7"/>
        <v>0</v>
      </c>
      <c r="O31" s="110">
        <f>+O20/O15</f>
        <v>33.06666666666667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 s="46" customFormat="1" x14ac:dyDescent="0.25">
      <c r="B32" s="68" t="s">
        <v>33</v>
      </c>
      <c r="C32" s="111">
        <f t="shared" si="5"/>
        <v>21</v>
      </c>
      <c r="D32" s="111">
        <f t="shared" si="5"/>
        <v>28</v>
      </c>
      <c r="E32" s="111">
        <f t="shared" si="5"/>
        <v>14</v>
      </c>
      <c r="F32" s="111">
        <f t="shared" si="5"/>
        <v>41</v>
      </c>
      <c r="G32" s="111">
        <f t="shared" si="5"/>
        <v>41</v>
      </c>
      <c r="H32" s="111">
        <f t="shared" si="6"/>
        <v>0</v>
      </c>
      <c r="I32" s="111">
        <f t="shared" si="6"/>
        <v>0</v>
      </c>
      <c r="J32" s="111">
        <f t="shared" si="6"/>
        <v>0</v>
      </c>
      <c r="K32" s="111">
        <f>+K21/K16</f>
        <v>67</v>
      </c>
      <c r="L32" s="111">
        <f t="shared" si="7"/>
        <v>0</v>
      </c>
      <c r="M32" s="111">
        <f t="shared" si="7"/>
        <v>0</v>
      </c>
      <c r="N32" s="111">
        <f t="shared" si="7"/>
        <v>0</v>
      </c>
      <c r="O32" s="111">
        <f>+O21/O16</f>
        <v>34.285714285714285</v>
      </c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1:256" s="46" customFormat="1" x14ac:dyDescent="0.25">
      <c r="B33" s="68" t="s">
        <v>34</v>
      </c>
      <c r="C33" s="111">
        <f>0/1</f>
        <v>0</v>
      </c>
      <c r="D33" s="111">
        <f>+D24/D17</f>
        <v>10</v>
      </c>
      <c r="E33" s="111">
        <f>+E24/E17</f>
        <v>36.5</v>
      </c>
      <c r="F33" s="111">
        <f>+F24/F17</f>
        <v>14</v>
      </c>
      <c r="G33" s="111">
        <f>+G24/G17</f>
        <v>14</v>
      </c>
      <c r="H33" s="111">
        <f t="shared" si="6"/>
        <v>0</v>
      </c>
      <c r="I33" s="111">
        <f t="shared" si="6"/>
        <v>0</v>
      </c>
      <c r="J33" s="111">
        <f t="shared" si="6"/>
        <v>0</v>
      </c>
      <c r="K33" s="111">
        <f t="shared" si="6"/>
        <v>0</v>
      </c>
      <c r="L33" s="111">
        <f t="shared" si="7"/>
        <v>0</v>
      </c>
      <c r="M33" s="111">
        <f t="shared" si="7"/>
        <v>0</v>
      </c>
      <c r="N33" s="111">
        <f t="shared" si="7"/>
        <v>0</v>
      </c>
      <c r="O33" s="111">
        <f>+O24/O17</f>
        <v>22.2</v>
      </c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1:256" s="46" customFormat="1" x14ac:dyDescent="0.25">
      <c r="B34" s="68" t="s">
        <v>35</v>
      </c>
      <c r="C34" s="111">
        <f>+C27/C18</f>
        <v>25</v>
      </c>
      <c r="D34" s="111">
        <f>0/1</f>
        <v>0</v>
      </c>
      <c r="E34" s="111">
        <f>0/1</f>
        <v>0</v>
      </c>
      <c r="F34" s="111">
        <f>+F27/F18</f>
        <v>60</v>
      </c>
      <c r="G34" s="111">
        <f>+G27/G18</f>
        <v>60</v>
      </c>
      <c r="H34" s="111">
        <f t="shared" si="6"/>
        <v>0</v>
      </c>
      <c r="I34" s="111">
        <f t="shared" si="6"/>
        <v>0</v>
      </c>
      <c r="J34" s="111">
        <f t="shared" si="6"/>
        <v>0</v>
      </c>
      <c r="K34" s="111">
        <f t="shared" si="6"/>
        <v>0</v>
      </c>
      <c r="L34" s="111">
        <f t="shared" si="7"/>
        <v>0</v>
      </c>
      <c r="M34" s="111">
        <f t="shared" si="7"/>
        <v>0</v>
      </c>
      <c r="N34" s="111">
        <f t="shared" si="7"/>
        <v>0</v>
      </c>
      <c r="O34" s="111">
        <f>+O27/O18</f>
        <v>48.333333333333336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1:256" s="46" customFormat="1" ht="4.5" customHeight="1" x14ac:dyDescent="0.25">
      <c r="B35" s="70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65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1:256" s="46" customFormat="1" x14ac:dyDescent="0.25">
      <c r="B36" s="66" t="s">
        <v>41</v>
      </c>
      <c r="C36" s="65">
        <f>SUM(C37:C38)</f>
        <v>2</v>
      </c>
      <c r="D36" s="65">
        <f>SUM(D37:D38)</f>
        <v>2</v>
      </c>
      <c r="E36" s="65">
        <f>SUM(E37:E38)</f>
        <v>2</v>
      </c>
      <c r="F36" s="65">
        <f t="shared" ref="F36:K36" si="8">SUM(F37:F38)</f>
        <v>2</v>
      </c>
      <c r="G36" s="65">
        <f t="shared" si="8"/>
        <v>2</v>
      </c>
      <c r="H36" s="65">
        <f t="shared" si="8"/>
        <v>0</v>
      </c>
      <c r="I36" s="65">
        <f t="shared" si="8"/>
        <v>0</v>
      </c>
      <c r="J36" s="65">
        <f t="shared" si="8"/>
        <v>0</v>
      </c>
      <c r="K36" s="65">
        <f t="shared" si="8"/>
        <v>0</v>
      </c>
      <c r="L36" s="65">
        <f>SUM(L37:L38)</f>
        <v>0</v>
      </c>
      <c r="M36" s="65">
        <f>SUM(M37:M38)</f>
        <v>0</v>
      </c>
      <c r="N36" s="65">
        <f>SUM(N37:N38)</f>
        <v>0</v>
      </c>
      <c r="O36" s="65">
        <f>SUM(O37:O38)</f>
        <v>10</v>
      </c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1:256" s="46" customFormat="1" x14ac:dyDescent="0.25">
      <c r="B37" s="68" t="s">
        <v>42</v>
      </c>
      <c r="C37" s="69">
        <v>1</v>
      </c>
      <c r="D37" s="69">
        <v>1</v>
      </c>
      <c r="E37" s="69">
        <v>1</v>
      </c>
      <c r="F37" s="69">
        <v>2</v>
      </c>
      <c r="G37" s="69">
        <v>2</v>
      </c>
      <c r="H37" s="69">
        <v>0</v>
      </c>
      <c r="I37" s="69">
        <v>0</v>
      </c>
      <c r="J37" s="69">
        <v>0</v>
      </c>
      <c r="K37" s="69">
        <v>0</v>
      </c>
      <c r="L37" s="69">
        <v>0</v>
      </c>
      <c r="M37" s="69">
        <v>0</v>
      </c>
      <c r="N37" s="69">
        <v>0</v>
      </c>
      <c r="O37" s="69">
        <f>SUM(C37:N37)</f>
        <v>7</v>
      </c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1:256" s="46" customFormat="1" ht="15" thickBot="1" x14ac:dyDescent="0.3">
      <c r="B38" s="72" t="s">
        <v>43</v>
      </c>
      <c r="C38" s="73">
        <v>1</v>
      </c>
      <c r="D38" s="73">
        <v>1</v>
      </c>
      <c r="E38" s="73">
        <v>1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0</v>
      </c>
      <c r="L38" s="73">
        <v>0</v>
      </c>
      <c r="M38" s="73">
        <v>0</v>
      </c>
      <c r="N38" s="73">
        <v>0</v>
      </c>
      <c r="O38" s="74">
        <f>SUM(C38:N38)</f>
        <v>3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1:256" s="46" customFormat="1" x14ac:dyDescent="0.25">
      <c r="B39" s="125" t="s">
        <v>19</v>
      </c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3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  <row r="40" spans="1:256" s="46" customFormat="1" ht="27.75" customHeight="1" x14ac:dyDescent="0.25">
      <c r="B40" s="163" t="s">
        <v>211</v>
      </c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</row>
    <row r="41" spans="1:256" s="46" customFormat="1" x14ac:dyDescent="0.25">
      <c r="B41" s="46" t="s">
        <v>17</v>
      </c>
      <c r="C41" s="46" t="s">
        <v>22</v>
      </c>
      <c r="D41" s="46">
        <f>+N14</f>
        <v>0</v>
      </c>
      <c r="E41" s="46">
        <f>+N17</f>
        <v>0</v>
      </c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</row>
    <row r="42" spans="1:256" s="46" customFormat="1" x14ac:dyDescent="0.25">
      <c r="C42" s="46" t="s">
        <v>23</v>
      </c>
      <c r="D42" s="46">
        <f>+N15</f>
        <v>0</v>
      </c>
      <c r="E42" s="46">
        <f>+N18</f>
        <v>0</v>
      </c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</row>
    <row r="43" spans="1:256" s="20" customFormat="1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</row>
    <row r="44" spans="1:256" s="20" customFormat="1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</row>
    <row r="45" spans="1:256" s="20" customFormat="1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</row>
    <row r="46" spans="1:256" s="20" customFormat="1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</row>
    <row r="47" spans="1:256" s="20" customFormat="1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</row>
    <row r="48" spans="1:256" s="20" customFormat="1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</row>
    <row r="49" spans="1:256" s="20" customFormat="1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pans="1:256" s="20" customForma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pans="1:256" s="20" customFormat="1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pans="1:256" s="20" customFormat="1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pans="1:256" s="20" customFormat="1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pans="1:256" s="20" customFormat="1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spans="1:256" s="20" customFormat="1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spans="1:256" s="20" customFormat="1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</row>
    <row r="57" spans="1:256" s="20" customFormat="1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</row>
    <row r="58" spans="1:256" s="20" customFormat="1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</row>
    <row r="59" spans="1:256" s="20" customFormat="1" x14ac:dyDescent="0.2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</row>
    <row r="60" spans="1:256" s="20" customFormat="1" x14ac:dyDescent="0.2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</row>
    <row r="61" spans="1:256" s="20" customFormat="1" x14ac:dyDescent="0.2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</row>
    <row r="62" spans="1:256" s="20" customForma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</row>
    <row r="63" spans="1:256" s="20" customForma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</row>
  </sheetData>
  <mergeCells count="3">
    <mergeCell ref="B6:O6"/>
    <mergeCell ref="B9:O9"/>
    <mergeCell ref="B40:O40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2023  |&amp;P</oddFooter>
  </headerFooter>
  <ignoredErrors>
    <ignoredError sqref="O24 O27 K31:K32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X58"/>
  <sheetViews>
    <sheetView workbookViewId="0"/>
  </sheetViews>
  <sheetFormatPr baseColWidth="10" defaultColWidth="8.7109375" defaultRowHeight="14.25" x14ac:dyDescent="0.25"/>
  <cols>
    <col min="1" max="1" width="4" style="21" customWidth="1"/>
    <col min="2" max="2" width="14.85546875" style="21" bestFit="1" customWidth="1"/>
    <col min="3" max="11" width="7.42578125" style="21" bestFit="1" customWidth="1"/>
    <col min="12" max="14" width="7.7109375" style="21" bestFit="1" customWidth="1"/>
    <col min="15" max="15" width="9.140625" style="21" bestFit="1" customWidth="1"/>
    <col min="16" max="16" width="5.7109375" style="21" customWidth="1"/>
    <col min="17" max="18" width="8.7109375" style="21"/>
    <col min="19" max="16384" width="8.7109375" style="32"/>
  </cols>
  <sheetData>
    <row r="1" spans="1:24" ht="18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</row>
    <row r="2" spans="1:24" ht="15.7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</row>
    <row r="3" spans="1:24" ht="15.75" customHeight="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</row>
    <row r="4" spans="1:24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</row>
    <row r="5" spans="1:24" ht="15.75" customHeight="1" x14ac:dyDescent="0.25">
      <c r="A5" s="20"/>
      <c r="B5" s="20"/>
      <c r="C5" s="20"/>
      <c r="D5" s="20"/>
      <c r="E5" s="20"/>
      <c r="F5" s="20"/>
      <c r="G5" s="20"/>
      <c r="H5" s="20"/>
      <c r="I5" s="33"/>
      <c r="J5" s="20"/>
      <c r="K5" s="20"/>
      <c r="L5" s="20"/>
      <c r="M5" s="20"/>
      <c r="N5" s="20"/>
      <c r="O5" s="20"/>
      <c r="P5" s="20"/>
    </row>
    <row r="6" spans="1:24" ht="36.75" customHeight="1" x14ac:dyDescent="0.25">
      <c r="A6" s="20"/>
      <c r="B6" s="159" t="s">
        <v>209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20"/>
    </row>
    <row r="7" spans="1:24" ht="6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24" ht="18.75" customHeight="1" x14ac:dyDescent="0.25">
      <c r="A8" s="20"/>
      <c r="B8" s="160" t="s">
        <v>189</v>
      </c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2"/>
      <c r="P8" s="20"/>
    </row>
    <row r="9" spans="1:24" ht="7.5" customHeight="1" x14ac:dyDescent="0.25">
      <c r="A9" s="20"/>
      <c r="B9" s="34"/>
      <c r="C9" s="34"/>
      <c r="D9" s="34"/>
      <c r="E9" s="35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</row>
    <row r="10" spans="1:24" ht="18.75" customHeight="1" x14ac:dyDescent="0.25">
      <c r="A10" s="20"/>
      <c r="B10" s="36"/>
      <c r="C10" s="37" t="s">
        <v>6</v>
      </c>
      <c r="D10" s="37" t="s">
        <v>12</v>
      </c>
      <c r="E10" s="37" t="s">
        <v>13</v>
      </c>
      <c r="F10" s="37" t="s">
        <v>14</v>
      </c>
      <c r="G10" s="37" t="s">
        <v>15</v>
      </c>
      <c r="H10" s="37" t="s">
        <v>16</v>
      </c>
      <c r="I10" s="37" t="s">
        <v>181</v>
      </c>
      <c r="J10" s="37" t="s">
        <v>182</v>
      </c>
      <c r="K10" s="37" t="s">
        <v>183</v>
      </c>
      <c r="L10" s="37" t="s">
        <v>207</v>
      </c>
      <c r="M10" s="37" t="s">
        <v>208</v>
      </c>
      <c r="N10" s="37" t="s">
        <v>17</v>
      </c>
      <c r="O10" s="37" t="s">
        <v>7</v>
      </c>
      <c r="P10" s="38"/>
    </row>
    <row r="11" spans="1:24" s="80" customFormat="1" ht="16.5" customHeight="1" x14ac:dyDescent="0.25">
      <c r="A11" s="75"/>
      <c r="B11" s="76" t="s">
        <v>150</v>
      </c>
      <c r="C11" s="117">
        <v>8183</v>
      </c>
      <c r="D11" s="117">
        <v>8668</v>
      </c>
      <c r="E11" s="118">
        <v>9173</v>
      </c>
      <c r="F11" s="117">
        <v>6455</v>
      </c>
      <c r="G11" s="117">
        <v>7076</v>
      </c>
      <c r="H11" s="118">
        <v>5952</v>
      </c>
      <c r="I11" s="117">
        <v>4081</v>
      </c>
      <c r="J11" s="117">
        <v>3389</v>
      </c>
      <c r="K11" s="118">
        <v>7486</v>
      </c>
      <c r="L11" s="117">
        <v>8969</v>
      </c>
      <c r="M11" s="117">
        <v>5675</v>
      </c>
      <c r="N11" s="118">
        <v>9027</v>
      </c>
      <c r="O11" s="89">
        <f>SUM(C11:N11)</f>
        <v>84134</v>
      </c>
      <c r="P11" s="38"/>
      <c r="Q11" s="21"/>
      <c r="R11" s="21"/>
      <c r="S11" s="79"/>
      <c r="T11" s="79"/>
      <c r="U11" s="79"/>
      <c r="V11" s="79"/>
      <c r="W11" s="79"/>
      <c r="X11" s="79"/>
    </row>
    <row r="12" spans="1:24" s="80" customFormat="1" ht="16.5" customHeight="1" x14ac:dyDescent="0.25">
      <c r="A12" s="75"/>
      <c r="B12" s="76" t="s">
        <v>151</v>
      </c>
      <c r="C12" s="117">
        <v>13231</v>
      </c>
      <c r="D12" s="117">
        <v>14798</v>
      </c>
      <c r="E12" s="118">
        <v>15765</v>
      </c>
      <c r="F12" s="117">
        <v>10326</v>
      </c>
      <c r="G12" s="117">
        <v>12112</v>
      </c>
      <c r="H12" s="118">
        <v>10124</v>
      </c>
      <c r="I12" s="117">
        <v>6534</v>
      </c>
      <c r="J12" s="117">
        <v>5098</v>
      </c>
      <c r="K12" s="118">
        <v>12242</v>
      </c>
      <c r="L12" s="117">
        <v>15614</v>
      </c>
      <c r="M12" s="117">
        <v>8652</v>
      </c>
      <c r="N12" s="118">
        <v>15305</v>
      </c>
      <c r="O12" s="78">
        <f>SUM(C12:N12)</f>
        <v>139801</v>
      </c>
      <c r="P12" s="38"/>
      <c r="Q12" s="21"/>
      <c r="R12" s="21"/>
      <c r="S12" s="81"/>
      <c r="T12" s="81"/>
      <c r="U12" s="81"/>
      <c r="V12" s="81"/>
      <c r="W12" s="81"/>
      <c r="X12" s="81"/>
    </row>
    <row r="13" spans="1:24" s="80" customFormat="1" ht="16.5" customHeight="1" x14ac:dyDescent="0.25">
      <c r="A13" s="75"/>
      <c r="B13" s="76" t="s">
        <v>152</v>
      </c>
      <c r="C13" s="117">
        <v>400161</v>
      </c>
      <c r="D13" s="117">
        <v>474083</v>
      </c>
      <c r="E13" s="118">
        <v>473291</v>
      </c>
      <c r="F13" s="117">
        <v>297997</v>
      </c>
      <c r="G13" s="117">
        <v>349731</v>
      </c>
      <c r="H13" s="118">
        <v>288442</v>
      </c>
      <c r="I13" s="117">
        <v>134717</v>
      </c>
      <c r="J13" s="117">
        <v>102550</v>
      </c>
      <c r="K13" s="118">
        <v>334118</v>
      </c>
      <c r="L13" s="117">
        <v>505707</v>
      </c>
      <c r="M13" s="117">
        <v>261494</v>
      </c>
      <c r="N13" s="118">
        <v>442391</v>
      </c>
      <c r="O13" s="78">
        <f>SUM(C13:N13)</f>
        <v>4064682</v>
      </c>
      <c r="P13" s="38"/>
      <c r="Q13" s="21"/>
      <c r="R13" s="21"/>
      <c r="S13" s="81"/>
      <c r="T13" s="81"/>
      <c r="U13" s="81"/>
      <c r="V13" s="81"/>
      <c r="W13" s="81"/>
      <c r="X13" s="81"/>
    </row>
    <row r="14" spans="1:24" s="80" customFormat="1" ht="16.5" customHeight="1" thickBot="1" x14ac:dyDescent="0.3">
      <c r="A14" s="75"/>
      <c r="B14" s="82" t="s">
        <v>153</v>
      </c>
      <c r="C14" s="119">
        <v>573272</v>
      </c>
      <c r="D14" s="119">
        <v>649360</v>
      </c>
      <c r="E14" s="120">
        <v>648731</v>
      </c>
      <c r="F14" s="119">
        <v>421236</v>
      </c>
      <c r="G14" s="119">
        <v>496556</v>
      </c>
      <c r="H14" s="120">
        <v>410708</v>
      </c>
      <c r="I14" s="119">
        <v>204159</v>
      </c>
      <c r="J14" s="119">
        <v>155004</v>
      </c>
      <c r="K14" s="120">
        <v>489972</v>
      </c>
      <c r="L14" s="119">
        <v>699871</v>
      </c>
      <c r="M14" s="119">
        <v>363674</v>
      </c>
      <c r="N14" s="120">
        <v>612085</v>
      </c>
      <c r="O14" s="83">
        <f>SUM(C14:N14)</f>
        <v>5724628</v>
      </c>
      <c r="P14" s="38"/>
      <c r="Q14" s="21"/>
      <c r="R14" s="21"/>
      <c r="S14" s="81"/>
      <c r="T14" s="81"/>
      <c r="U14" s="81"/>
      <c r="V14" s="81"/>
      <c r="W14" s="81"/>
      <c r="X14" s="81"/>
    </row>
    <row r="15" spans="1:24" s="80" customFormat="1" x14ac:dyDescent="0.25">
      <c r="A15" s="75"/>
      <c r="B15" s="84"/>
      <c r="C15" s="127">
        <f t="shared" ref="C15:H15" si="0">+C13/C11</f>
        <v>48.901503116216546</v>
      </c>
      <c r="D15" s="127">
        <f t="shared" si="0"/>
        <v>54.693470235348407</v>
      </c>
      <c r="E15" s="127">
        <f t="shared" si="0"/>
        <v>51.596097241905589</v>
      </c>
      <c r="F15" s="127">
        <f t="shared" si="0"/>
        <v>46.165298218435325</v>
      </c>
      <c r="G15" s="127">
        <f t="shared" si="0"/>
        <v>49.42495760316563</v>
      </c>
      <c r="H15" s="127">
        <f t="shared" si="0"/>
        <v>48.46135752688172</v>
      </c>
      <c r="I15" s="127">
        <f t="shared" ref="I15:N15" si="1">+I13/I11</f>
        <v>33.01078167115903</v>
      </c>
      <c r="J15" s="127">
        <f t="shared" si="1"/>
        <v>30.259663617586309</v>
      </c>
      <c r="K15" s="127">
        <f t="shared" si="1"/>
        <v>44.632380443494526</v>
      </c>
      <c r="L15" s="127">
        <f t="shared" si="1"/>
        <v>56.383877801315641</v>
      </c>
      <c r="M15" s="127">
        <f t="shared" si="1"/>
        <v>46.078237885462556</v>
      </c>
      <c r="N15" s="127">
        <f t="shared" si="1"/>
        <v>49.007532956685502</v>
      </c>
      <c r="O15" s="78"/>
      <c r="P15" s="38"/>
      <c r="Q15" s="21"/>
      <c r="R15" s="21"/>
      <c r="S15" s="81"/>
      <c r="T15" s="81"/>
      <c r="U15" s="81"/>
      <c r="V15" s="81"/>
      <c r="W15" s="81"/>
      <c r="X15" s="81"/>
    </row>
    <row r="16" spans="1:24" s="80" customFormat="1" ht="6" customHeight="1" x14ac:dyDescent="0.25">
      <c r="A16" s="75"/>
      <c r="B16" s="84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85"/>
      <c r="P16" s="38"/>
      <c r="Q16" s="21"/>
      <c r="R16" s="21"/>
      <c r="S16" s="81"/>
      <c r="T16" s="81"/>
      <c r="U16" s="81"/>
      <c r="V16" s="81"/>
      <c r="W16" s="81"/>
      <c r="X16" s="81"/>
    </row>
    <row r="17" spans="1:24" s="80" customFormat="1" x14ac:dyDescent="0.25">
      <c r="A17" s="75"/>
      <c r="B17" s="86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38"/>
      <c r="Q17" s="21"/>
      <c r="R17" s="21"/>
      <c r="S17" s="81"/>
      <c r="T17" s="81"/>
      <c r="U17" s="81"/>
      <c r="V17" s="81"/>
      <c r="W17" s="81"/>
      <c r="X17" s="81"/>
    </row>
    <row r="18" spans="1:24" s="80" customFormat="1" x14ac:dyDescent="0.25">
      <c r="A18" s="75"/>
      <c r="B18" s="87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38"/>
      <c r="Q18" s="21"/>
      <c r="R18" s="21"/>
      <c r="S18" s="81"/>
      <c r="T18" s="81"/>
      <c r="U18" s="81"/>
      <c r="V18" s="81"/>
      <c r="W18" s="81"/>
      <c r="X18" s="81"/>
    </row>
    <row r="19" spans="1:24" s="80" customFormat="1" x14ac:dyDescent="0.25">
      <c r="A19" s="75"/>
      <c r="B19" s="87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38"/>
      <c r="Q19" s="21"/>
      <c r="R19" s="21"/>
      <c r="S19" s="81"/>
      <c r="T19" s="81"/>
      <c r="U19" s="81"/>
      <c r="V19" s="81"/>
      <c r="W19" s="81"/>
      <c r="X19" s="81"/>
    </row>
    <row r="20" spans="1:24" s="80" customFormat="1" x14ac:dyDescent="0.25">
      <c r="A20" s="75"/>
      <c r="B20" s="84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9"/>
      <c r="P20" s="38"/>
      <c r="Q20" s="21"/>
      <c r="R20" s="21"/>
      <c r="S20" s="81"/>
      <c r="T20" s="81"/>
      <c r="U20" s="81"/>
      <c r="V20" s="81"/>
      <c r="W20" s="81"/>
      <c r="X20" s="81"/>
    </row>
    <row r="21" spans="1:24" s="80" customFormat="1" x14ac:dyDescent="0.25">
      <c r="A21" s="75"/>
      <c r="B21" s="90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9"/>
      <c r="P21" s="38"/>
      <c r="Q21" s="21"/>
      <c r="R21" s="21"/>
      <c r="S21" s="81"/>
      <c r="T21" s="81"/>
      <c r="U21" s="81"/>
      <c r="V21" s="81"/>
      <c r="W21" s="81"/>
      <c r="X21" s="81"/>
    </row>
    <row r="22" spans="1:24" s="80" customFormat="1" x14ac:dyDescent="0.25">
      <c r="A22" s="75"/>
      <c r="B22" s="90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9"/>
      <c r="P22" s="38"/>
      <c r="Q22" s="21"/>
      <c r="R22" s="21"/>
      <c r="S22" s="79"/>
      <c r="T22" s="79"/>
      <c r="U22" s="79"/>
      <c r="V22" s="79"/>
      <c r="W22" s="79"/>
      <c r="X22" s="79"/>
    </row>
    <row r="23" spans="1:24" s="80" customFormat="1" x14ac:dyDescent="0.25">
      <c r="A23" s="75"/>
      <c r="B23" s="84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78"/>
      <c r="P23" s="38"/>
      <c r="Q23" s="21"/>
      <c r="R23" s="21"/>
      <c r="S23" s="79"/>
      <c r="T23" s="79"/>
      <c r="U23" s="79"/>
      <c r="V23" s="79"/>
      <c r="W23" s="79"/>
      <c r="X23" s="79"/>
    </row>
    <row r="24" spans="1:24" s="80" customFormat="1" x14ac:dyDescent="0.25">
      <c r="A24" s="75"/>
      <c r="B24" s="90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78"/>
      <c r="P24" s="38"/>
      <c r="Q24" s="21"/>
      <c r="R24" s="21"/>
      <c r="S24" s="79"/>
      <c r="T24" s="79"/>
      <c r="U24" s="79"/>
      <c r="V24" s="79"/>
      <c r="W24" s="79"/>
      <c r="X24" s="79"/>
    </row>
    <row r="25" spans="1:24" s="81" customFormat="1" x14ac:dyDescent="0.25">
      <c r="A25" s="92"/>
      <c r="B25" s="90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78"/>
      <c r="P25" s="38"/>
      <c r="Q25" s="21"/>
      <c r="R25" s="21"/>
      <c r="S25" s="79"/>
      <c r="T25" s="79"/>
      <c r="U25" s="79"/>
      <c r="V25" s="79"/>
      <c r="W25" s="79"/>
      <c r="X25" s="79"/>
    </row>
    <row r="26" spans="1:24" s="94" customFormat="1" x14ac:dyDescent="0.25">
      <c r="A26" s="93"/>
      <c r="B26" s="84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78"/>
      <c r="P26" s="38"/>
      <c r="Q26" s="21"/>
      <c r="R26" s="21"/>
      <c r="S26" s="79"/>
      <c r="T26" s="79"/>
      <c r="U26" s="79"/>
      <c r="V26" s="79"/>
      <c r="W26" s="79"/>
      <c r="X26" s="79"/>
    </row>
    <row r="27" spans="1:24" x14ac:dyDescent="0.25">
      <c r="A27" s="20"/>
      <c r="B27" s="90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78"/>
      <c r="P27" s="38"/>
    </row>
    <row r="28" spans="1:24" x14ac:dyDescent="0.25">
      <c r="A28" s="20"/>
      <c r="B28" s="90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78"/>
      <c r="P28" s="38"/>
    </row>
    <row r="29" spans="1:24" x14ac:dyDescent="0.25">
      <c r="A29" s="20"/>
      <c r="B29" s="84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78"/>
      <c r="P29" s="38"/>
    </row>
    <row r="30" spans="1:24" x14ac:dyDescent="0.25">
      <c r="A30" s="20"/>
      <c r="B30" s="90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78"/>
      <c r="P30" s="38"/>
    </row>
    <row r="31" spans="1:24" x14ac:dyDescent="0.25">
      <c r="A31" s="20"/>
      <c r="B31" s="90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78"/>
      <c r="P31" s="38"/>
    </row>
    <row r="32" spans="1:24" x14ac:dyDescent="0.25">
      <c r="A32" s="20"/>
      <c r="B32" s="96"/>
      <c r="C32" s="97"/>
      <c r="D32" s="98"/>
      <c r="E32" s="99"/>
      <c r="F32" s="20"/>
      <c r="G32" s="20"/>
      <c r="H32" s="98"/>
      <c r="I32" s="99"/>
      <c r="J32" s="20"/>
      <c r="K32" s="20"/>
      <c r="L32" s="20"/>
      <c r="M32" s="20"/>
      <c r="N32" s="20"/>
      <c r="O32" s="20"/>
      <c r="P32" s="20"/>
    </row>
    <row r="33" spans="1:24" ht="24.75" customHeight="1" x14ac:dyDescent="0.25">
      <c r="A33" s="20"/>
      <c r="B33" s="97"/>
      <c r="C33" s="97"/>
      <c r="D33" s="98"/>
      <c r="E33" s="99"/>
      <c r="F33" s="20"/>
      <c r="G33" s="20"/>
      <c r="H33" s="98"/>
      <c r="I33" s="99"/>
      <c r="J33" s="20"/>
      <c r="K33" s="20"/>
      <c r="L33" s="20"/>
      <c r="M33" s="20"/>
      <c r="N33" s="20"/>
      <c r="O33" s="20"/>
      <c r="P33" s="20"/>
    </row>
    <row r="34" spans="1:24" s="21" customFormat="1" x14ac:dyDescent="0.25">
      <c r="A34" s="20"/>
      <c r="B34" s="100"/>
      <c r="C34" s="100"/>
      <c r="D34" s="101"/>
      <c r="E34" s="101"/>
      <c r="F34" s="101"/>
      <c r="G34" s="101"/>
      <c r="H34" s="101"/>
      <c r="I34" s="101"/>
      <c r="J34" s="20"/>
      <c r="K34" s="20"/>
      <c r="L34" s="20"/>
      <c r="M34" s="20"/>
      <c r="N34" s="20"/>
      <c r="O34" s="20"/>
      <c r="P34" s="20"/>
      <c r="S34" s="32"/>
      <c r="T34" s="32"/>
      <c r="U34" s="32"/>
      <c r="V34" s="32"/>
      <c r="W34" s="32"/>
      <c r="X34" s="32"/>
    </row>
    <row r="35" spans="1:24" s="21" customFormat="1" x14ac:dyDescent="0.25">
      <c r="A35" s="20"/>
      <c r="B35" s="97"/>
      <c r="C35" s="97"/>
      <c r="D35" s="97"/>
      <c r="E35" s="102"/>
      <c r="F35" s="20"/>
      <c r="G35" s="20"/>
      <c r="H35" s="20"/>
      <c r="I35" s="103"/>
      <c r="J35" s="20"/>
      <c r="K35" s="20"/>
      <c r="L35" s="20"/>
      <c r="M35" s="20"/>
      <c r="N35" s="20"/>
      <c r="O35" s="20"/>
      <c r="P35" s="20"/>
      <c r="S35" s="32"/>
      <c r="T35" s="32"/>
      <c r="U35" s="32"/>
      <c r="V35" s="32"/>
      <c r="W35" s="32"/>
      <c r="X35" s="32"/>
    </row>
    <row r="36" spans="1:24" s="21" customFormat="1" x14ac:dyDescent="0.25">
      <c r="A36" s="20"/>
      <c r="B36" s="20"/>
      <c r="C36" s="20"/>
      <c r="D36" s="20"/>
      <c r="E36" s="20"/>
      <c r="F36" s="20"/>
      <c r="G36" s="20"/>
      <c r="H36" s="20"/>
      <c r="I36" s="103"/>
      <c r="J36" s="20"/>
      <c r="K36" s="20"/>
      <c r="L36" s="20"/>
      <c r="M36" s="20"/>
      <c r="N36" s="20"/>
      <c r="O36" s="20"/>
      <c r="P36" s="20"/>
      <c r="S36" s="32"/>
      <c r="T36" s="32"/>
      <c r="U36" s="32"/>
      <c r="V36" s="32"/>
      <c r="W36" s="32"/>
      <c r="X36" s="32"/>
    </row>
    <row r="37" spans="1:24" s="21" customFormat="1" x14ac:dyDescent="0.25">
      <c r="A37" s="20"/>
      <c r="B37" s="104"/>
      <c r="C37" s="104"/>
      <c r="D37" s="104"/>
      <c r="E37" s="104"/>
      <c r="F37" s="104"/>
      <c r="G37" s="104"/>
      <c r="H37" s="104"/>
      <c r="I37" s="104"/>
      <c r="J37" s="20"/>
      <c r="K37" s="20"/>
      <c r="L37" s="20"/>
      <c r="M37" s="20"/>
      <c r="N37" s="20"/>
      <c r="O37" s="20"/>
      <c r="P37" s="20"/>
      <c r="S37" s="32"/>
      <c r="T37" s="32"/>
      <c r="U37" s="32"/>
      <c r="V37" s="32"/>
      <c r="W37" s="32"/>
      <c r="X37" s="32"/>
    </row>
    <row r="38" spans="1:24" s="21" customFormat="1" x14ac:dyDescent="0.25">
      <c r="A38" s="20"/>
      <c r="B38" s="34"/>
      <c r="C38" s="34"/>
      <c r="D38" s="34"/>
      <c r="E38" s="105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S38" s="32"/>
      <c r="T38" s="32"/>
      <c r="U38" s="32"/>
      <c r="V38" s="32"/>
      <c r="W38" s="32"/>
      <c r="X38" s="32"/>
    </row>
    <row r="39" spans="1:24" s="21" customFormat="1" ht="16.5" customHeight="1" x14ac:dyDescent="0.25">
      <c r="A39" s="20"/>
      <c r="B39" s="106"/>
      <c r="C39" s="106"/>
      <c r="D39" s="107"/>
      <c r="E39" s="107"/>
      <c r="F39" s="107"/>
      <c r="G39" s="107"/>
      <c r="H39" s="107"/>
      <c r="I39" s="107"/>
      <c r="J39" s="20"/>
      <c r="K39" s="20"/>
      <c r="L39" s="20"/>
      <c r="M39" s="20"/>
      <c r="N39" s="20"/>
      <c r="O39" s="20"/>
      <c r="P39" s="20"/>
      <c r="S39" s="32"/>
      <c r="T39" s="32"/>
      <c r="U39" s="32"/>
      <c r="V39" s="32"/>
      <c r="W39" s="32"/>
      <c r="X39" s="32"/>
    </row>
    <row r="40" spans="1:24" s="21" customFormat="1" x14ac:dyDescent="0.25">
      <c r="A40" s="20"/>
      <c r="B40" s="97"/>
      <c r="C40" s="97"/>
      <c r="D40" s="98"/>
      <c r="E40" s="99"/>
      <c r="F40" s="20"/>
      <c r="G40" s="20"/>
      <c r="H40" s="98"/>
      <c r="I40" s="99"/>
      <c r="J40" s="20"/>
      <c r="K40" s="20"/>
      <c r="L40" s="20"/>
      <c r="M40" s="20"/>
      <c r="N40" s="20"/>
      <c r="O40" s="20"/>
      <c r="P40" s="20"/>
      <c r="S40" s="32"/>
      <c r="T40" s="32"/>
      <c r="U40" s="32"/>
      <c r="V40" s="32"/>
      <c r="W40" s="32"/>
      <c r="X40" s="32"/>
    </row>
    <row r="41" spans="1:24" s="21" customFormat="1" x14ac:dyDescent="0.25">
      <c r="A41" s="20"/>
      <c r="B41" s="97"/>
      <c r="C41" s="97"/>
      <c r="D41" s="98"/>
      <c r="E41" s="99"/>
      <c r="F41" s="20"/>
      <c r="G41" s="20"/>
      <c r="H41" s="98"/>
      <c r="I41" s="99"/>
      <c r="J41" s="20"/>
      <c r="K41" s="20"/>
      <c r="L41" s="20"/>
      <c r="M41" s="20"/>
      <c r="N41" s="20"/>
      <c r="O41" s="20"/>
      <c r="P41" s="20"/>
      <c r="S41" s="32"/>
      <c r="T41" s="32"/>
      <c r="U41" s="32"/>
      <c r="V41" s="32"/>
      <c r="W41" s="32"/>
      <c r="X41" s="32"/>
    </row>
    <row r="42" spans="1:24" s="21" customFormat="1" x14ac:dyDescent="0.25">
      <c r="A42" s="20"/>
      <c r="B42" s="97"/>
      <c r="C42" s="97"/>
      <c r="D42" s="98"/>
      <c r="E42" s="99"/>
      <c r="F42" s="20"/>
      <c r="G42" s="20"/>
      <c r="H42" s="98"/>
      <c r="I42" s="99"/>
      <c r="J42" s="20"/>
      <c r="K42" s="20"/>
      <c r="L42" s="20"/>
      <c r="M42" s="20"/>
      <c r="N42" s="20"/>
      <c r="O42" s="20"/>
      <c r="P42" s="20"/>
      <c r="S42" s="32"/>
      <c r="T42" s="32"/>
      <c r="U42" s="32"/>
      <c r="V42" s="32"/>
      <c r="W42" s="32"/>
      <c r="X42" s="32"/>
    </row>
    <row r="43" spans="1:24" s="21" customFormat="1" x14ac:dyDescent="0.25">
      <c r="A43" s="20"/>
      <c r="B43" s="97"/>
      <c r="C43" s="97"/>
      <c r="D43" s="98"/>
      <c r="E43" s="99"/>
      <c r="F43" s="20"/>
      <c r="G43" s="20"/>
      <c r="H43" s="98"/>
      <c r="I43" s="99"/>
      <c r="J43" s="20"/>
      <c r="K43" s="20"/>
      <c r="L43" s="20"/>
      <c r="M43" s="20"/>
      <c r="N43" s="20"/>
      <c r="O43" s="20"/>
      <c r="P43" s="20"/>
      <c r="S43" s="32"/>
      <c r="T43" s="32"/>
      <c r="U43" s="32"/>
      <c r="V43" s="32"/>
      <c r="W43" s="32"/>
      <c r="X43" s="32"/>
    </row>
    <row r="44" spans="1:24" s="21" customFormat="1" x14ac:dyDescent="0.25">
      <c r="A44" s="20"/>
      <c r="B44" s="97"/>
      <c r="C44" s="97"/>
      <c r="D44" s="98"/>
      <c r="E44" s="99"/>
      <c r="F44" s="20"/>
      <c r="G44" s="20"/>
      <c r="H44" s="98"/>
      <c r="I44" s="99"/>
      <c r="J44" s="20"/>
      <c r="K44" s="20"/>
      <c r="L44" s="20"/>
      <c r="M44" s="20"/>
      <c r="N44" s="20"/>
      <c r="O44" s="20"/>
      <c r="P44" s="20"/>
      <c r="S44" s="32"/>
      <c r="T44" s="32"/>
      <c r="U44" s="32"/>
      <c r="V44" s="32"/>
      <c r="W44" s="32"/>
      <c r="X44" s="32"/>
    </row>
    <row r="45" spans="1:24" s="21" customFormat="1" x14ac:dyDescent="0.25">
      <c r="A45" s="20"/>
      <c r="B45" s="97"/>
      <c r="C45" s="97"/>
      <c r="D45" s="98"/>
      <c r="E45" s="99"/>
      <c r="F45" s="20"/>
      <c r="G45" s="20"/>
      <c r="H45" s="98"/>
      <c r="I45" s="99"/>
      <c r="J45" s="20"/>
      <c r="K45" s="20"/>
      <c r="L45" s="20"/>
      <c r="M45" s="20"/>
      <c r="N45" s="20"/>
      <c r="O45" s="20"/>
      <c r="P45" s="20"/>
      <c r="S45" s="32"/>
      <c r="T45" s="32"/>
      <c r="U45" s="32"/>
      <c r="V45" s="32"/>
      <c r="W45" s="32"/>
      <c r="X45" s="32"/>
    </row>
    <row r="46" spans="1:24" s="21" customFormat="1" x14ac:dyDescent="0.25">
      <c r="A46" s="20"/>
      <c r="B46" s="97"/>
      <c r="C46" s="97"/>
      <c r="D46" s="98"/>
      <c r="E46" s="99"/>
      <c r="F46" s="20"/>
      <c r="G46" s="20"/>
      <c r="H46" s="98"/>
      <c r="I46" s="99"/>
      <c r="J46" s="20"/>
      <c r="K46" s="20"/>
      <c r="L46" s="20"/>
      <c r="M46" s="20"/>
      <c r="N46" s="20"/>
      <c r="O46" s="20"/>
      <c r="P46" s="20"/>
      <c r="S46" s="32"/>
      <c r="T46" s="32"/>
      <c r="U46" s="32"/>
      <c r="V46" s="32"/>
      <c r="W46" s="32"/>
      <c r="X46" s="32"/>
    </row>
    <row r="47" spans="1:24" s="21" customFormat="1" x14ac:dyDescent="0.25">
      <c r="A47" s="20"/>
      <c r="B47" s="97"/>
      <c r="C47" s="97"/>
      <c r="D47" s="98"/>
      <c r="E47" s="99"/>
      <c r="F47" s="20"/>
      <c r="G47" s="20"/>
      <c r="H47" s="98"/>
      <c r="I47" s="99"/>
      <c r="J47" s="20"/>
      <c r="K47" s="20"/>
      <c r="L47" s="20"/>
      <c r="M47" s="20"/>
      <c r="N47" s="20"/>
      <c r="O47" s="20"/>
      <c r="P47" s="20"/>
      <c r="S47" s="32"/>
      <c r="T47" s="32"/>
      <c r="U47" s="32"/>
      <c r="V47" s="32"/>
      <c r="W47" s="32"/>
      <c r="X47" s="32"/>
    </row>
    <row r="48" spans="1:24" s="21" customFormat="1" x14ac:dyDescent="0.25">
      <c r="A48" s="20"/>
      <c r="B48" s="97"/>
      <c r="C48" s="97"/>
      <c r="D48" s="98"/>
      <c r="E48" s="99"/>
      <c r="F48" s="20"/>
      <c r="G48" s="20"/>
      <c r="H48" s="98"/>
      <c r="I48" s="99"/>
      <c r="J48" s="20"/>
      <c r="K48" s="20"/>
      <c r="L48" s="20"/>
      <c r="M48" s="20"/>
      <c r="N48" s="20"/>
      <c r="O48" s="20"/>
      <c r="P48" s="20"/>
      <c r="S48" s="32"/>
      <c r="T48" s="32"/>
      <c r="U48" s="32"/>
      <c r="V48" s="32"/>
      <c r="W48" s="32"/>
      <c r="X48" s="32"/>
    </row>
    <row r="49" spans="1:24" s="21" customFormat="1" x14ac:dyDescent="0.25">
      <c r="A49" s="20"/>
      <c r="B49" s="97"/>
      <c r="C49" s="97"/>
      <c r="D49" s="98"/>
      <c r="E49" s="99"/>
      <c r="F49" s="20"/>
      <c r="G49" s="20"/>
      <c r="H49" s="98"/>
      <c r="I49" s="99"/>
      <c r="J49" s="20"/>
      <c r="K49" s="20"/>
      <c r="L49" s="20"/>
      <c r="M49" s="20"/>
      <c r="N49" s="20"/>
      <c r="O49" s="20"/>
      <c r="P49" s="20"/>
      <c r="S49" s="32"/>
      <c r="T49" s="32"/>
      <c r="U49" s="32"/>
      <c r="V49" s="32"/>
      <c r="W49" s="32"/>
      <c r="X49" s="32"/>
    </row>
    <row r="50" spans="1:24" s="21" customFormat="1" x14ac:dyDescent="0.25">
      <c r="A50" s="20"/>
      <c r="B50" s="97"/>
      <c r="C50" s="97"/>
      <c r="D50" s="98"/>
      <c r="E50" s="99"/>
      <c r="F50" s="20"/>
      <c r="G50" s="20"/>
      <c r="H50" s="98"/>
      <c r="I50" s="99"/>
      <c r="J50" s="20"/>
      <c r="K50" s="20"/>
      <c r="L50" s="20"/>
      <c r="M50" s="20"/>
      <c r="N50" s="20"/>
      <c r="O50" s="20"/>
      <c r="P50" s="20"/>
      <c r="S50" s="32"/>
      <c r="T50" s="32"/>
      <c r="U50" s="32"/>
      <c r="V50" s="32"/>
      <c r="W50" s="32"/>
      <c r="X50" s="32"/>
    </row>
    <row r="51" spans="1:24" s="21" customFormat="1" x14ac:dyDescent="0.25">
      <c r="A51" s="20"/>
      <c r="B51" s="97"/>
      <c r="C51" s="97"/>
      <c r="D51" s="98"/>
      <c r="E51" s="99"/>
      <c r="F51" s="20"/>
      <c r="G51" s="20"/>
      <c r="H51" s="98"/>
      <c r="I51" s="99"/>
      <c r="J51" s="20"/>
      <c r="K51" s="20"/>
      <c r="L51" s="20"/>
      <c r="M51" s="20"/>
      <c r="N51" s="20"/>
      <c r="O51" s="20"/>
      <c r="P51" s="20"/>
      <c r="S51" s="32"/>
      <c r="T51" s="32"/>
      <c r="U51" s="32"/>
      <c r="V51" s="32"/>
      <c r="W51" s="32"/>
      <c r="X51" s="32"/>
    </row>
    <row r="52" spans="1:24" s="21" customFormat="1" x14ac:dyDescent="0.25">
      <c r="A52" s="20"/>
      <c r="B52" s="97"/>
      <c r="C52" s="97"/>
      <c r="D52" s="98"/>
      <c r="E52" s="99"/>
      <c r="F52" s="20"/>
      <c r="G52" s="20"/>
      <c r="H52" s="98"/>
      <c r="I52" s="99"/>
      <c r="J52" s="20"/>
      <c r="K52" s="20"/>
      <c r="L52" s="20"/>
      <c r="M52" s="20"/>
      <c r="N52" s="20"/>
      <c r="O52" s="20"/>
      <c r="P52" s="20"/>
      <c r="S52" s="32"/>
      <c r="T52" s="32"/>
      <c r="U52" s="32"/>
      <c r="V52" s="32"/>
      <c r="W52" s="32"/>
      <c r="X52" s="32"/>
    </row>
    <row r="53" spans="1:24" s="21" customFormat="1" x14ac:dyDescent="0.25">
      <c r="A53" s="20"/>
      <c r="B53" s="97"/>
      <c r="C53" s="97"/>
      <c r="D53" s="98"/>
      <c r="E53" s="99"/>
      <c r="F53" s="20"/>
      <c r="G53" s="20"/>
      <c r="H53" s="98"/>
      <c r="I53" s="99"/>
      <c r="J53" s="20"/>
      <c r="K53" s="20"/>
      <c r="L53" s="20"/>
      <c r="M53" s="20"/>
      <c r="N53" s="20"/>
      <c r="O53" s="20"/>
      <c r="P53" s="20"/>
      <c r="S53" s="32"/>
      <c r="T53" s="32"/>
      <c r="U53" s="32"/>
      <c r="V53" s="32"/>
      <c r="W53" s="32"/>
      <c r="X53" s="32"/>
    </row>
    <row r="54" spans="1:24" s="21" customFormat="1" x14ac:dyDescent="0.25">
      <c r="A54" s="20"/>
      <c r="B54" s="97"/>
      <c r="C54" s="97"/>
      <c r="D54" s="98"/>
      <c r="E54" s="99"/>
      <c r="F54" s="20"/>
      <c r="G54" s="20"/>
      <c r="H54" s="98"/>
      <c r="I54" s="99"/>
      <c r="J54" s="20"/>
      <c r="K54" s="20"/>
      <c r="L54" s="20"/>
      <c r="M54" s="20"/>
      <c r="N54" s="20"/>
      <c r="O54" s="20"/>
      <c r="P54" s="20"/>
      <c r="S54" s="32"/>
      <c r="T54" s="32"/>
      <c r="U54" s="32"/>
      <c r="V54" s="32"/>
      <c r="W54" s="32"/>
      <c r="X54" s="32"/>
    </row>
    <row r="55" spans="1:24" s="21" customFormat="1" x14ac:dyDescent="0.25">
      <c r="A55" s="20"/>
      <c r="B55" s="97"/>
      <c r="C55" s="97"/>
      <c r="D55" s="98"/>
      <c r="E55" s="99"/>
      <c r="F55" s="20"/>
      <c r="G55" s="20"/>
      <c r="H55" s="98"/>
      <c r="I55" s="99"/>
      <c r="J55" s="20"/>
      <c r="K55" s="20"/>
      <c r="L55" s="20"/>
      <c r="M55" s="20"/>
      <c r="N55" s="20"/>
      <c r="O55" s="20"/>
      <c r="P55" s="20"/>
      <c r="S55" s="32"/>
      <c r="T55" s="32"/>
      <c r="U55" s="32"/>
      <c r="V55" s="32"/>
      <c r="W55" s="32"/>
      <c r="X55" s="32"/>
    </row>
    <row r="56" spans="1:24" s="21" customFormat="1" x14ac:dyDescent="0.25">
      <c r="A56" s="20"/>
      <c r="B56" s="97"/>
      <c r="C56" s="97"/>
      <c r="D56" s="98"/>
      <c r="E56" s="99"/>
      <c r="F56" s="20"/>
      <c r="G56" s="20"/>
      <c r="H56" s="98"/>
      <c r="I56" s="99"/>
      <c r="J56" s="20"/>
      <c r="K56" s="20"/>
      <c r="L56" s="20"/>
      <c r="M56" s="20"/>
      <c r="N56" s="20"/>
      <c r="O56" s="20"/>
      <c r="P56" s="20"/>
      <c r="S56" s="32"/>
      <c r="T56" s="32"/>
      <c r="U56" s="32"/>
      <c r="V56" s="32"/>
      <c r="W56" s="32"/>
      <c r="X56" s="32"/>
    </row>
    <row r="57" spans="1:24" s="21" customFormat="1" x14ac:dyDescent="0.25">
      <c r="A57" s="20"/>
      <c r="B57" s="97"/>
      <c r="C57" s="97"/>
      <c r="D57" s="98"/>
      <c r="E57" s="99"/>
      <c r="F57" s="20"/>
      <c r="G57" s="20"/>
      <c r="H57" s="98"/>
      <c r="I57" s="99"/>
      <c r="J57" s="20"/>
      <c r="K57" s="20"/>
      <c r="L57" s="20"/>
      <c r="M57" s="20"/>
      <c r="N57" s="20"/>
      <c r="O57" s="20"/>
      <c r="P57" s="20"/>
      <c r="S57" s="32"/>
      <c r="T57" s="32"/>
      <c r="U57" s="32"/>
      <c r="V57" s="32"/>
      <c r="W57" s="32"/>
      <c r="X57" s="32"/>
    </row>
    <row r="58" spans="1:24" s="21" customFormat="1" x14ac:dyDescent="0.25">
      <c r="A58" s="20"/>
      <c r="B58" s="97"/>
      <c r="C58" s="97"/>
      <c r="D58" s="98"/>
      <c r="E58" s="99"/>
      <c r="F58" s="20"/>
      <c r="G58" s="20"/>
      <c r="H58" s="98"/>
      <c r="I58" s="99"/>
      <c r="J58" s="20"/>
      <c r="K58" s="20"/>
      <c r="L58" s="20"/>
      <c r="M58" s="20"/>
      <c r="N58" s="20"/>
      <c r="O58" s="20"/>
      <c r="P58" s="20"/>
      <c r="S58" s="32"/>
      <c r="T58" s="32"/>
      <c r="U58" s="32"/>
      <c r="V58" s="32"/>
      <c r="W58" s="32"/>
      <c r="X58" s="32"/>
    </row>
  </sheetData>
  <mergeCells count="2">
    <mergeCell ref="B6:O6"/>
    <mergeCell ref="B8:O8"/>
  </mergeCells>
  <pageMargins left="0" right="0.19685039370078741" top="0" bottom="0" header="0.31496062992125984" footer="0.31496062992125984"/>
  <pageSetup paperSize="9" scale="86" orientation="portrait" r:id="rId1"/>
  <headerFooter>
    <oddFooter>&amp;R&amp;"Source Sans Pro,Normal"&amp;9Servicio de Información y Difusión. &amp;"Source Sans Pro,Negrita"Año 2023  |&amp;P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10</vt:i4>
      </vt:variant>
    </vt:vector>
  </HeadingPairs>
  <TitlesOfParts>
    <vt:vector size="21" baseType="lpstr">
      <vt:lpstr>Portada</vt:lpstr>
      <vt:lpstr>Índice</vt:lpstr>
      <vt:lpstr>P3</vt:lpstr>
      <vt:lpstr>P4</vt:lpstr>
      <vt:lpstr>P5</vt:lpstr>
      <vt:lpstr>P6</vt:lpstr>
      <vt:lpstr>P7</vt:lpstr>
      <vt:lpstr>P8</vt:lpstr>
      <vt:lpstr>P9</vt:lpstr>
      <vt:lpstr>Anexo actividades</vt:lpstr>
      <vt:lpstr>Hoja1</vt:lpstr>
      <vt:lpstr>'Anexo actividades'!Área_de_impresión</vt:lpstr>
      <vt:lpstr>Índice!Área_de_impresión</vt:lpstr>
      <vt:lpstr>'P3'!Área_de_impresión</vt:lpstr>
      <vt:lpstr>'P4'!Área_de_impresión</vt:lpstr>
      <vt:lpstr>'P5'!Área_de_impresión</vt:lpstr>
      <vt:lpstr>'P6'!Área_de_impresión</vt:lpstr>
      <vt:lpstr>'P7'!Área_de_impresión</vt:lpstr>
      <vt:lpstr>'P8'!Área_de_impresión</vt:lpstr>
      <vt:lpstr>'P9'!Área_de_impresión</vt:lpstr>
      <vt:lpstr>Portada!Área_de_impresión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2024-03-06T08:06:04Z</dcterms:modified>
</cp:coreProperties>
</file>