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94BA0DF-18DD-40E8-9477-1CF378B112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1" r:id="rId1"/>
    <sheet name="Índice" sheetId="4" r:id="rId2"/>
    <sheet name="P3" sheetId="8" r:id="rId3"/>
    <sheet name="P4" sheetId="9" r:id="rId4"/>
    <sheet name="P5" sheetId="10" r:id="rId5"/>
    <sheet name="P6" sheetId="14" r:id="rId6"/>
    <sheet name="P7" sheetId="12" r:id="rId7"/>
    <sheet name="P8" sheetId="13" r:id="rId8"/>
    <sheet name="Anexo actividades" sheetId="11" r:id="rId9"/>
  </sheets>
  <definedNames>
    <definedName name="_xlnm.Print_Area" localSheetId="8">'Anexo actividades'!$A$1:$K$56</definedName>
    <definedName name="_xlnm.Print_Area" localSheetId="1">Índice!$A$1:$L$51</definedName>
    <definedName name="_xlnm.Print_Area" localSheetId="2">'P3'!$A$1:$U$52</definedName>
    <definedName name="_xlnm.Print_Area" localSheetId="3">'P4'!$A$1:$P$58</definedName>
    <definedName name="_xlnm.Print_Area" localSheetId="4">'P5'!$A$1:$O$55</definedName>
    <definedName name="_xlnm.Print_Area" localSheetId="5">'P6'!$A$1:$O$57</definedName>
    <definedName name="_xlnm.Print_Area" localSheetId="6">'P7'!$A$1:$O$53</definedName>
    <definedName name="_xlnm.Print_Area" localSheetId="7">'P8'!$A$1:$O$53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9" l="1"/>
  <c r="O36" i="9"/>
  <c r="O40" i="9"/>
  <c r="N40" i="9"/>
  <c r="M40" i="9"/>
  <c r="L40" i="9"/>
  <c r="N39" i="9"/>
  <c r="M39" i="9"/>
  <c r="L39" i="9"/>
  <c r="K26" i="10"/>
  <c r="J26" i="10"/>
  <c r="I26" i="10"/>
  <c r="H26" i="10"/>
  <c r="O26" i="10" s="1"/>
  <c r="G26" i="10"/>
  <c r="F26" i="10"/>
  <c r="E26" i="10"/>
  <c r="D26" i="10"/>
  <c r="C26" i="10"/>
  <c r="K14" i="10"/>
  <c r="J14" i="10"/>
  <c r="I14" i="10"/>
  <c r="H14" i="10"/>
  <c r="G14" i="10"/>
  <c r="F14" i="10"/>
  <c r="E14" i="10"/>
  <c r="D14" i="10"/>
  <c r="C14" i="10"/>
  <c r="K40" i="9"/>
  <c r="J40" i="9"/>
  <c r="I40" i="9"/>
  <c r="H40" i="9"/>
  <c r="G40" i="9"/>
  <c r="F40" i="9"/>
  <c r="E40" i="9"/>
  <c r="D40" i="9"/>
  <c r="C40" i="9"/>
  <c r="K39" i="9"/>
  <c r="J39" i="9"/>
  <c r="I39" i="9"/>
  <c r="H39" i="9"/>
  <c r="G39" i="9"/>
  <c r="F39" i="9"/>
  <c r="E39" i="9"/>
  <c r="D39" i="9"/>
  <c r="C39" i="9"/>
  <c r="O39" i="9" s="1"/>
  <c r="K34" i="9"/>
  <c r="J34" i="9"/>
  <c r="J38" i="9"/>
  <c r="I34" i="9"/>
  <c r="H34" i="9"/>
  <c r="G34" i="9"/>
  <c r="F34" i="9"/>
  <c r="E34" i="9"/>
  <c r="D34" i="9"/>
  <c r="C34" i="9"/>
  <c r="K30" i="9"/>
  <c r="K38" i="9" s="1"/>
  <c r="J30" i="9"/>
  <c r="I30" i="9"/>
  <c r="I38" i="9"/>
  <c r="H30" i="9"/>
  <c r="H38" i="9" s="1"/>
  <c r="G30" i="9"/>
  <c r="G38" i="9"/>
  <c r="F30" i="9"/>
  <c r="F38" i="9" s="1"/>
  <c r="E30" i="9"/>
  <c r="E38" i="9" s="1"/>
  <c r="D30" i="9"/>
  <c r="D38" i="9"/>
  <c r="C30" i="9"/>
  <c r="C38" i="9"/>
  <c r="K23" i="9"/>
  <c r="J23" i="9"/>
  <c r="I23" i="9"/>
  <c r="H23" i="9"/>
  <c r="E24" i="9" s="1"/>
  <c r="G23" i="9"/>
  <c r="F23" i="9"/>
  <c r="E23" i="9"/>
  <c r="D23" i="9"/>
  <c r="C23" i="9"/>
  <c r="C24" i="9" s="1"/>
  <c r="K15" i="9"/>
  <c r="J15" i="9"/>
  <c r="I15" i="9"/>
  <c r="H15" i="9"/>
  <c r="G15" i="9"/>
  <c r="F15" i="9"/>
  <c r="E15" i="9"/>
  <c r="D15" i="9"/>
  <c r="C15" i="9"/>
  <c r="Q34" i="8"/>
  <c r="P34" i="8"/>
  <c r="O34" i="8"/>
  <c r="N34" i="8"/>
  <c r="M34" i="8"/>
  <c r="L34" i="8"/>
  <c r="K34" i="8"/>
  <c r="J34" i="8"/>
  <c r="I34" i="8"/>
  <c r="Q33" i="8"/>
  <c r="P33" i="8"/>
  <c r="O33" i="8"/>
  <c r="N33" i="8"/>
  <c r="M33" i="8"/>
  <c r="L33" i="8"/>
  <c r="K33" i="8"/>
  <c r="J33" i="8"/>
  <c r="I33" i="8"/>
  <c r="Q28" i="8"/>
  <c r="P28" i="8"/>
  <c r="O28" i="8"/>
  <c r="N28" i="8"/>
  <c r="M28" i="8"/>
  <c r="L28" i="8"/>
  <c r="K28" i="8"/>
  <c r="J28" i="8"/>
  <c r="I28" i="8"/>
  <c r="U28" i="8" s="1"/>
  <c r="Q25" i="8"/>
  <c r="P25" i="8"/>
  <c r="O25" i="8"/>
  <c r="N25" i="8"/>
  <c r="M25" i="8"/>
  <c r="L25" i="8"/>
  <c r="K25" i="8"/>
  <c r="J25" i="8"/>
  <c r="I25" i="8"/>
  <c r="Q22" i="8"/>
  <c r="P22" i="8"/>
  <c r="P32" i="8" s="1"/>
  <c r="O22" i="8"/>
  <c r="N22" i="8"/>
  <c r="M22" i="8"/>
  <c r="L22" i="8"/>
  <c r="K22" i="8"/>
  <c r="J22" i="8"/>
  <c r="I22" i="8"/>
  <c r="U22" i="8" s="1"/>
  <c r="Q19" i="8"/>
  <c r="P19" i="8"/>
  <c r="O19" i="8"/>
  <c r="N19" i="8"/>
  <c r="N32" i="8"/>
  <c r="M19" i="8"/>
  <c r="U19" i="8" s="1"/>
  <c r="L19" i="8"/>
  <c r="K19" i="8"/>
  <c r="J19" i="8"/>
  <c r="I19" i="8"/>
  <c r="Q16" i="8"/>
  <c r="P16" i="8"/>
  <c r="O16" i="8"/>
  <c r="O32" i="8" s="1"/>
  <c r="N16" i="8"/>
  <c r="M16" i="8"/>
  <c r="L16" i="8"/>
  <c r="K16" i="8"/>
  <c r="J16" i="8"/>
  <c r="I16" i="8"/>
  <c r="U16" i="8" s="1"/>
  <c r="Q13" i="8"/>
  <c r="Q32" i="8" s="1"/>
  <c r="P13" i="8"/>
  <c r="O13" i="8"/>
  <c r="N13" i="8"/>
  <c r="M13" i="8"/>
  <c r="M32" i="8" s="1"/>
  <c r="L13" i="8"/>
  <c r="L32" i="8" s="1"/>
  <c r="K13" i="8"/>
  <c r="K32" i="8"/>
  <c r="J13" i="8"/>
  <c r="J32" i="8" s="1"/>
  <c r="I13" i="8"/>
  <c r="I32" i="8"/>
  <c r="O21" i="9"/>
  <c r="U20" i="8"/>
  <c r="O27" i="10"/>
  <c r="O28" i="10"/>
  <c r="L26" i="10"/>
  <c r="M26" i="10"/>
  <c r="N26" i="10"/>
  <c r="O25" i="10"/>
  <c r="N18" i="13"/>
  <c r="M18" i="13"/>
  <c r="L18" i="13"/>
  <c r="K18" i="13"/>
  <c r="J18" i="13"/>
  <c r="I18" i="13"/>
  <c r="O14" i="13"/>
  <c r="O13" i="13"/>
  <c r="O11" i="13"/>
  <c r="I18" i="12"/>
  <c r="J18" i="12"/>
  <c r="K18" i="12"/>
  <c r="L18" i="12"/>
  <c r="M18" i="12"/>
  <c r="N18" i="12"/>
  <c r="O14" i="12"/>
  <c r="O13" i="12"/>
  <c r="O11" i="12"/>
  <c r="I15" i="14"/>
  <c r="J15" i="14"/>
  <c r="K15" i="14"/>
  <c r="L15" i="14"/>
  <c r="M15" i="14"/>
  <c r="N15" i="14"/>
  <c r="O13" i="14"/>
  <c r="O12" i="14"/>
  <c r="O11" i="14"/>
  <c r="L14" i="10"/>
  <c r="M14" i="10"/>
  <c r="N14" i="10"/>
  <c r="O16" i="10"/>
  <c r="O15" i="10"/>
  <c r="O32" i="9"/>
  <c r="O31" i="9"/>
  <c r="O22" i="9"/>
  <c r="O14" i="9"/>
  <c r="O13" i="9"/>
  <c r="O15" i="9" s="1"/>
  <c r="U30" i="8"/>
  <c r="U29" i="8"/>
  <c r="U27" i="8"/>
  <c r="U26" i="8"/>
  <c r="U24" i="8"/>
  <c r="U23" i="8"/>
  <c r="U21" i="8"/>
  <c r="U18" i="8"/>
  <c r="U17" i="8"/>
  <c r="U15" i="8"/>
  <c r="U14" i="8"/>
  <c r="U33" i="8" s="1"/>
  <c r="L34" i="9"/>
  <c r="M34" i="9"/>
  <c r="N34" i="9"/>
  <c r="O34" i="9"/>
  <c r="P34" i="9"/>
  <c r="L30" i="9"/>
  <c r="L38" i="9" s="1"/>
  <c r="M30" i="9"/>
  <c r="N30" i="9"/>
  <c r="L23" i="9"/>
  <c r="M23" i="9"/>
  <c r="N23" i="9"/>
  <c r="L15" i="9"/>
  <c r="M15" i="9"/>
  <c r="N15" i="9"/>
  <c r="R33" i="8"/>
  <c r="S33" i="8"/>
  <c r="T33" i="8"/>
  <c r="R34" i="8"/>
  <c r="S34" i="8"/>
  <c r="T34" i="8"/>
  <c r="R28" i="8"/>
  <c r="S28" i="8"/>
  <c r="T28" i="8"/>
  <c r="R25" i="8"/>
  <c r="S25" i="8"/>
  <c r="T25" i="8"/>
  <c r="R22" i="8"/>
  <c r="S22" i="8"/>
  <c r="T22" i="8"/>
  <c r="R19" i="8"/>
  <c r="S19" i="8"/>
  <c r="T19" i="8"/>
  <c r="R16" i="8"/>
  <c r="S16" i="8"/>
  <c r="S32" i="8" s="1"/>
  <c r="T16" i="8"/>
  <c r="R13" i="8"/>
  <c r="S13" i="8"/>
  <c r="T13" i="8"/>
  <c r="T32" i="8" s="1"/>
  <c r="C18" i="12"/>
  <c r="C18" i="13"/>
  <c r="C15" i="14"/>
  <c r="H15" i="14"/>
  <c r="G15" i="14"/>
  <c r="F15" i="14"/>
  <c r="E15" i="14"/>
  <c r="D15" i="14"/>
  <c r="H18" i="13"/>
  <c r="G18" i="13"/>
  <c r="F18" i="13"/>
  <c r="E18" i="13"/>
  <c r="D18" i="13"/>
  <c r="H18" i="12"/>
  <c r="G18" i="12"/>
  <c r="F18" i="12"/>
  <c r="E18" i="12"/>
  <c r="D18" i="12"/>
  <c r="K24" i="9"/>
  <c r="P36" i="9"/>
  <c r="M38" i="9"/>
  <c r="N38" i="9"/>
  <c r="O23" i="9"/>
  <c r="P21" i="9" s="1"/>
  <c r="P23" i="9"/>
  <c r="O14" i="10"/>
  <c r="O30" i="9"/>
  <c r="P32" i="9" s="1"/>
  <c r="P35" i="9"/>
  <c r="H24" i="9"/>
  <c r="F24" i="9"/>
  <c r="M24" i="9"/>
  <c r="U25" i="8"/>
  <c r="R32" i="8"/>
  <c r="U34" i="8"/>
  <c r="P31" i="9"/>
  <c r="U32" i="8" l="1"/>
  <c r="P39" i="9"/>
  <c r="O38" i="9"/>
  <c r="P38" i="9" s="1"/>
  <c r="P40" i="9"/>
  <c r="P15" i="9"/>
  <c r="P14" i="9"/>
  <c r="P22" i="9"/>
  <c r="P13" i="9"/>
  <c r="J24" i="9"/>
  <c r="U13" i="8"/>
  <c r="L24" i="9"/>
  <c r="I24" i="9"/>
  <c r="N24" i="9"/>
  <c r="G24" i="9"/>
  <c r="P30" i="9"/>
  <c r="D24" i="9"/>
</calcChain>
</file>

<file path=xl/sharedStrings.xml><?xml version="1.0" encoding="utf-8"?>
<sst xmlns="http://schemas.openxmlformats.org/spreadsheetml/2006/main" count="288" uniqueCount="122">
  <si>
    <t>SUMARIO</t>
  </si>
  <si>
    <t>TABLAS</t>
  </si>
  <si>
    <t>Pág. 3</t>
  </si>
  <si>
    <t>GRÁFICOS</t>
  </si>
  <si>
    <t>Pág. 4</t>
  </si>
  <si>
    <t>Estadística de la Red de Centros de Documentación y Bibliotecas Especializadas de Andalucía</t>
  </si>
  <si>
    <t>Centro Andaluz de Documentación del Flamenco</t>
  </si>
  <si>
    <r>
      <t xml:space="preserve">Tabla 1. </t>
    </r>
    <r>
      <rPr>
        <sz val="10.5"/>
        <color indexed="8"/>
        <rFont val="Source Sans Pro"/>
        <family val="2"/>
      </rPr>
      <t>Consultas de fondos en sala. Distribución mensual</t>
    </r>
  </si>
  <si>
    <r>
      <t>Tabla 2.</t>
    </r>
    <r>
      <rPr>
        <sz val="10.5"/>
        <color indexed="8"/>
        <rFont val="Source Sans Pro"/>
        <family val="2"/>
      </rPr>
      <t xml:space="preserve"> Servicio de Internet</t>
    </r>
  </si>
  <si>
    <t>Pág. 5</t>
  </si>
  <si>
    <r>
      <rPr>
        <b/>
        <sz val="10.5"/>
        <color indexed="8"/>
        <rFont val="Source Sans Pro"/>
        <family val="2"/>
      </rPr>
      <t>Tabla 3.</t>
    </r>
    <r>
      <rPr>
        <sz val="10.5"/>
        <color indexed="8"/>
        <rFont val="Source Sans Pro"/>
        <family val="2"/>
      </rPr>
      <t xml:space="preserve"> Consulta de base de datos de referencias</t>
    </r>
  </si>
  <si>
    <r>
      <rPr>
        <b/>
        <sz val="10.5"/>
        <color indexed="8"/>
        <rFont val="Source Sans Pro"/>
        <family val="2"/>
      </rPr>
      <t>Tabla 5.</t>
    </r>
    <r>
      <rPr>
        <sz val="10.5"/>
        <color indexed="8"/>
        <rFont val="Source Sans Pro"/>
        <family val="2"/>
      </rPr>
      <t xml:space="preserve"> Exposiciones temporales. Nº de asistentes</t>
    </r>
  </si>
  <si>
    <r>
      <rPr>
        <b/>
        <sz val="10.5"/>
        <color indexed="8"/>
        <rFont val="Source Sans Pro"/>
        <family val="2"/>
      </rPr>
      <t>Tabla 6.</t>
    </r>
    <r>
      <rPr>
        <sz val="10.5"/>
        <color indexed="8"/>
        <rFont val="Source Sans Pro"/>
        <family val="2"/>
      </rPr>
      <t xml:space="preserve"> Actividades culturales. Nº de asistentes</t>
    </r>
  </si>
  <si>
    <t>ANEXO ACTIVIDADES</t>
  </si>
  <si>
    <t>Pág. 6</t>
  </si>
  <si>
    <t>Ene</t>
  </si>
  <si>
    <t>Feb</t>
  </si>
  <si>
    <t>Mar</t>
  </si>
  <si>
    <t>Abr</t>
  </si>
  <si>
    <t>May</t>
  </si>
  <si>
    <t>Jun</t>
  </si>
  <si>
    <t>Total</t>
  </si>
  <si>
    <t>Monografías</t>
  </si>
  <si>
    <t>Hombres</t>
  </si>
  <si>
    <t>Mujeres</t>
  </si>
  <si>
    <t>Publicaciones periódicas</t>
  </si>
  <si>
    <t>Vídeos</t>
  </si>
  <si>
    <t>Discos</t>
  </si>
  <si>
    <t>Partituras</t>
  </si>
  <si>
    <t>Archivo Gráfico</t>
  </si>
  <si>
    <t>TOTAL</t>
  </si>
  <si>
    <t xml:space="preserve"> '-': Valor nulo</t>
  </si>
  <si>
    <t>%</t>
  </si>
  <si>
    <t>Nº de visitas</t>
  </si>
  <si>
    <t>Españoles</t>
  </si>
  <si>
    <t>Extranjeros</t>
  </si>
  <si>
    <t>Nº de exposiciones abiertas en el mes</t>
  </si>
  <si>
    <t>Nº de asistentes</t>
  </si>
  <si>
    <t>Se contabilizan las exposiciones temporales realizadas en la sede del CADF.</t>
  </si>
  <si>
    <t>Nº de actividades</t>
  </si>
  <si>
    <t>EXPOSICIONES TEMPORALES</t>
  </si>
  <si>
    <t>Fechas</t>
  </si>
  <si>
    <t>Asistentes*</t>
  </si>
  <si>
    <t>Cursos y conferencias</t>
  </si>
  <si>
    <r>
      <rPr>
        <b/>
        <sz val="10.5"/>
        <rFont val="Source Sans Pro"/>
        <family val="2"/>
      </rPr>
      <t>Tabla 1</t>
    </r>
    <r>
      <rPr>
        <sz val="10.5"/>
        <rFont val="Source Sans Pro"/>
        <family val="2"/>
      </rPr>
      <t>. Consultas de fondos en sala. Distribución mensual</t>
    </r>
  </si>
  <si>
    <r>
      <rPr>
        <b/>
        <sz val="10.5"/>
        <rFont val="Source Sans Pro"/>
        <family val="2"/>
      </rPr>
      <t>Tabla 6</t>
    </r>
    <r>
      <rPr>
        <sz val="10.5"/>
        <rFont val="Source Sans Pro"/>
        <family val="2"/>
      </rPr>
      <t>. Actividades culturales. Nº de asistentes</t>
    </r>
  </si>
  <si>
    <t>Publicaciones</t>
  </si>
  <si>
    <t>Seguidores</t>
  </si>
  <si>
    <t>Alcance</t>
  </si>
  <si>
    <t>Interacciones</t>
  </si>
  <si>
    <t>Interacciones: número de personas a las que le ha gustado tu página y han hecho clic en cualquier parte en tus publicaciones.</t>
  </si>
  <si>
    <t>Impresiones</t>
  </si>
  <si>
    <t>Interacciones: número total de veces que un usuario ha interactuado con un tweet.</t>
  </si>
  <si>
    <t>Pág. 7</t>
  </si>
  <si>
    <t>Pág. 8</t>
  </si>
  <si>
    <t>Usuarios</t>
  </si>
  <si>
    <t>Sesiones</t>
  </si>
  <si>
    <t>Páginas vistas</t>
  </si>
  <si>
    <t>Pág. 9</t>
  </si>
  <si>
    <r>
      <rPr>
        <b/>
        <sz val="10.5"/>
        <rFont val="Source Sans Pro"/>
        <family val="2"/>
      </rPr>
      <t>Tabla 2</t>
    </r>
    <r>
      <rPr>
        <sz val="10.5"/>
        <rFont val="Source Sans Pro"/>
        <family val="2"/>
      </rPr>
      <t>. Servicio de Internet</t>
    </r>
  </si>
  <si>
    <r>
      <rPr>
        <b/>
        <sz val="10.5"/>
        <rFont val="Source Sans Pro"/>
        <family val="2"/>
      </rPr>
      <t>Tabla 3</t>
    </r>
    <r>
      <rPr>
        <sz val="10.5"/>
        <rFont val="Source Sans Pro"/>
        <family val="2"/>
      </rPr>
      <t>. Consulta de base de datos de referencias</t>
    </r>
  </si>
  <si>
    <t>* Total acumulado de seguidores al final del periodo.</t>
  </si>
  <si>
    <t>Antonio el Bailarín</t>
  </si>
  <si>
    <t>Impresiones: número de veces que los usuarios vieron el tweet en Twitter.</t>
  </si>
  <si>
    <t>Realizadas en CADF</t>
  </si>
  <si>
    <r>
      <rPr>
        <b/>
        <sz val="10.5"/>
        <color indexed="8"/>
        <rFont val="Source Sans Pro"/>
        <family val="2"/>
      </rPr>
      <t>Tabla 4.</t>
    </r>
    <r>
      <rPr>
        <sz val="10.5"/>
        <color indexed="8"/>
        <rFont val="Source Sans Pro"/>
        <family val="2"/>
      </rPr>
      <t xml:space="preserve"> Visitas institucionales. Nº de personas. Distribución mensual</t>
    </r>
  </si>
  <si>
    <r>
      <rPr>
        <b/>
        <sz val="10.5"/>
        <rFont val="Source Sans Pro"/>
        <family val="2"/>
      </rPr>
      <t>Tabla 4</t>
    </r>
    <r>
      <rPr>
        <sz val="10.5"/>
        <rFont val="Source Sans Pro"/>
        <family val="2"/>
      </rPr>
      <t>. Visitas institucionales. Nº de personas. Distribución mensual</t>
    </r>
  </si>
  <si>
    <r>
      <rPr>
        <b/>
        <sz val="10.5"/>
        <rFont val="Source Sans Pro"/>
        <family val="2"/>
      </rPr>
      <t>Tabla 5</t>
    </r>
    <r>
      <rPr>
        <sz val="10.5"/>
        <rFont val="Source Sans Pro"/>
        <family val="2"/>
      </rPr>
      <t>. Exposiciones temporales. Nº de asistentes</t>
    </r>
  </si>
  <si>
    <t>Alcance: número de personas que han visto en su pantalla tus publicaciones: estados, fotos, enlaces, videos, etc.</t>
  </si>
  <si>
    <t>Jul</t>
  </si>
  <si>
    <t>Ago</t>
  </si>
  <si>
    <t>Sep</t>
  </si>
  <si>
    <t>16/02/22-16/02/23</t>
  </si>
  <si>
    <t>A Rafael Barrios</t>
  </si>
  <si>
    <t>25/02-30/06/2023</t>
  </si>
  <si>
    <t>Torbellino de colores. Lola Flores</t>
  </si>
  <si>
    <t>19/04-30/06/2023</t>
  </si>
  <si>
    <t>Miradas al Flamenco</t>
  </si>
  <si>
    <t>05/07-29/09/2023</t>
  </si>
  <si>
    <t>* Se contabilizan solo los asistentes del 2023.</t>
  </si>
  <si>
    <t>Jornadas provinciales de flamenco y educación</t>
  </si>
  <si>
    <t>14-16/02/2023</t>
  </si>
  <si>
    <t>Conferencia Estela Zatania</t>
  </si>
  <si>
    <t>Presentaciones de discos, libros, etc.</t>
  </si>
  <si>
    <t>Presentación discos Círculo Flamenco Madrid</t>
  </si>
  <si>
    <t>Muestra de cortometrajes Escuela María Espejo</t>
  </si>
  <si>
    <t>Conciertos Academia de Guitarra Fernando Moreno</t>
  </si>
  <si>
    <r>
      <rPr>
        <b/>
        <sz val="10.5"/>
        <rFont val="Source Sans Pro"/>
        <family val="2"/>
      </rPr>
      <t>Tabla 7</t>
    </r>
    <r>
      <rPr>
        <sz val="10.5"/>
        <rFont val="Source Sans Pro"/>
        <family val="2"/>
      </rPr>
      <t>. Página web. Distribución mensual</t>
    </r>
  </si>
  <si>
    <r>
      <rPr>
        <b/>
        <sz val="10.5"/>
        <rFont val="Source Sans Pro"/>
        <family val="2"/>
      </rPr>
      <t>Tabla 8</t>
    </r>
    <r>
      <rPr>
        <sz val="10.5"/>
        <rFont val="Source Sans Pro"/>
        <family val="2"/>
      </rPr>
      <t>. Redes sociales: Facebook. Distribución mensual</t>
    </r>
  </si>
  <si>
    <r>
      <rPr>
        <b/>
        <sz val="10.5"/>
        <color indexed="8"/>
        <rFont val="Source Sans Pro"/>
        <family val="2"/>
      </rPr>
      <t>Tabla 7.</t>
    </r>
    <r>
      <rPr>
        <sz val="10.5"/>
        <color indexed="8"/>
        <rFont val="Source Sans Pro"/>
        <family val="2"/>
      </rPr>
      <t xml:space="preserve"> Página web. Distribución mensual</t>
    </r>
  </si>
  <si>
    <r>
      <rPr>
        <b/>
        <sz val="10.5"/>
        <color indexed="8"/>
        <rFont val="Source Sans Pro"/>
        <family val="2"/>
      </rPr>
      <t xml:space="preserve">Tabla 8. </t>
    </r>
    <r>
      <rPr>
        <sz val="10.5"/>
        <color indexed="8"/>
        <rFont val="Source Sans Pro"/>
        <family val="2"/>
      </rPr>
      <t>Redes sociales: Facebook. Distribución mensual</t>
    </r>
  </si>
  <si>
    <t>Año 2023</t>
  </si>
  <si>
    <t>Gráfico 1. Consultas de fondos. Distribución por tipo de fondo. Año 2023</t>
  </si>
  <si>
    <t>Gráfico 2. Consultas de fondos. Distribución mensual por sexo. Año 2023</t>
  </si>
  <si>
    <t>Gráfico 3. Consultas de base de datos. Distribución mensual. Año 2023</t>
  </si>
  <si>
    <t>Gráfico 4. Visitas institucionales. Datos desagregados por género. Año 2023</t>
  </si>
  <si>
    <t>Gráfico 5. Exposiciones temporales. Nº de asistentes. Distribución mensual. Año 2023</t>
  </si>
  <si>
    <t>Gráfico 6. Actividades culturales. Nº de asistentes. Distribución mensual. Año 2023</t>
  </si>
  <si>
    <t>Gráfico 7. Página web. Distribución mensual. Año 2023</t>
  </si>
  <si>
    <t>Gráfico 8. Número medio de páginas vistas por usuario. Distribución mensual. Año 2023</t>
  </si>
  <si>
    <t>Gráfico 9. Número de publicaciones en Facebook e interacciones medias por publicación. Distribución mensual. Año 2023</t>
  </si>
  <si>
    <t xml:space="preserve">Gráfico 10. Impacto de las publicaciones en Facebook. Distribución mensual. Año 2023
</t>
  </si>
  <si>
    <r>
      <rPr>
        <b/>
        <sz val="10.5"/>
        <color indexed="8"/>
        <rFont val="Source Sans Pro"/>
        <family val="2"/>
      </rPr>
      <t xml:space="preserve">Estadística de la Red de Centros de Documentación y Bibliotecas Especializadas de Andalucía. 
</t>
    </r>
    <r>
      <rPr>
        <sz val="10.5"/>
        <color indexed="8"/>
        <rFont val="Source Sans Pro"/>
        <family val="2"/>
      </rPr>
      <t>Centro Andaluz de Documentación del Flamenco.</t>
    </r>
    <r>
      <rPr>
        <b/>
        <sz val="10.5"/>
        <color indexed="8"/>
        <rFont val="Source Sans Pro"/>
        <family val="2"/>
      </rPr>
      <t xml:space="preserve"> </t>
    </r>
    <r>
      <rPr>
        <b/>
        <sz val="10.5"/>
        <color indexed="17"/>
        <rFont val="Source Sans Pro"/>
        <family val="2"/>
      </rPr>
      <t>Año 2023</t>
    </r>
  </si>
  <si>
    <t>Oct</t>
  </si>
  <si>
    <t>Nov</t>
  </si>
  <si>
    <t>Dic</t>
  </si>
  <si>
    <r>
      <rPr>
        <b/>
        <sz val="10.5"/>
        <color indexed="8"/>
        <rFont val="Source Sans Pro"/>
        <family val="2"/>
      </rPr>
      <t xml:space="preserve">Estadística de la Red de Centros de Documentación y Bibliotecas Especializadas de Andalucía.
</t>
    </r>
    <r>
      <rPr>
        <sz val="10.5"/>
        <color indexed="8"/>
        <rFont val="Source Sans Pro"/>
        <family val="2"/>
      </rPr>
      <t>Centro Andaluz de Documentación del Flamenco.</t>
    </r>
    <r>
      <rPr>
        <b/>
        <sz val="10.5"/>
        <color indexed="8"/>
        <rFont val="Source Sans Pro"/>
        <family val="2"/>
      </rPr>
      <t xml:space="preserve"> </t>
    </r>
    <r>
      <rPr>
        <b/>
        <sz val="10.5"/>
        <color indexed="17"/>
        <rFont val="Source Sans Pro"/>
        <family val="2"/>
      </rPr>
      <t>Año 2023</t>
    </r>
  </si>
  <si>
    <r>
      <rPr>
        <b/>
        <sz val="10.5"/>
        <color indexed="8"/>
        <rFont val="Source Sans Pro"/>
        <family val="2"/>
      </rPr>
      <t xml:space="preserve">Estadística de la Red de Centros de Documentación y Bibliotecas Especializadas de Andalucía.
</t>
    </r>
    <r>
      <rPr>
        <sz val="10.5"/>
        <color indexed="8"/>
        <rFont val="Source Sans Pro"/>
        <family val="2"/>
      </rPr>
      <t xml:space="preserve">Centro Andaluz de Documentación del Flamenco. </t>
    </r>
    <r>
      <rPr>
        <b/>
        <sz val="10.5"/>
        <color indexed="8"/>
        <rFont val="Source Sans Pro"/>
        <family val="2"/>
      </rPr>
      <t xml:space="preserve"> </t>
    </r>
    <r>
      <rPr>
        <b/>
        <sz val="10.5"/>
        <color indexed="17"/>
        <rFont val="Source Sans Pro"/>
        <family val="2"/>
      </rPr>
      <t>Año 2023</t>
    </r>
  </si>
  <si>
    <r>
      <t xml:space="preserve">Centro Andaluz de Documentación del Flamenco. </t>
    </r>
    <r>
      <rPr>
        <b/>
        <sz val="10.5"/>
        <color indexed="17"/>
        <rFont val="Source Sans Pro"/>
        <family val="2"/>
      </rPr>
      <t>Año 2023</t>
    </r>
  </si>
  <si>
    <t>Costumbres Andaluzas</t>
  </si>
  <si>
    <t>03/10/23-31/01/24</t>
  </si>
  <si>
    <t>*5</t>
  </si>
  <si>
    <t>* Número de exposiciones distintas en el año. Ver anexo actividades</t>
  </si>
  <si>
    <t>Ciclos de documentales flamencos</t>
  </si>
  <si>
    <t>13-15/11/2023</t>
  </si>
  <si>
    <t>Presentación Revista de Flamencología Nº32</t>
  </si>
  <si>
    <t>21.900*</t>
  </si>
  <si>
    <t>11.444*</t>
  </si>
  <si>
    <r>
      <rPr>
        <b/>
        <sz val="10.5"/>
        <rFont val="Source Sans Pro"/>
        <family val="2"/>
      </rPr>
      <t>Tabla 9</t>
    </r>
    <r>
      <rPr>
        <sz val="10.5"/>
        <rFont val="Source Sans Pro"/>
        <family val="2"/>
      </rPr>
      <t>. Redes sociales: X. Distribución mensual</t>
    </r>
  </si>
  <si>
    <t>Gráfico 11. Número de publicaciones en X e interacciones medias por publicación. Distribución mensual. Año 2023</t>
  </si>
  <si>
    <t>Gráfico 12. Impacto de las publicaciones en X. Distribución mensual. Año 2023</t>
  </si>
  <si>
    <r>
      <rPr>
        <b/>
        <sz val="10.5"/>
        <color indexed="8"/>
        <rFont val="Source Sans Pro"/>
        <family val="2"/>
      </rPr>
      <t xml:space="preserve">Tabla 9. </t>
    </r>
    <r>
      <rPr>
        <sz val="10.5"/>
        <color indexed="8"/>
        <rFont val="Source Sans Pro"/>
        <family val="2"/>
      </rPr>
      <t>Redes sociales: X. Distribución mensual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</si>
</sst>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;\-#,##0;\-;&quot;··&quot;"/>
    <numFmt numFmtId="165" formatCode="0.0%"/>
    <numFmt numFmtId="166" formatCode="#,##0;\-#,##0;\-;\·\·"/>
    <numFmt numFmtId="167" formatCode="#,##0;\-#,##0;\-;"/>
    <numFmt numFmtId="168" formatCode="#,##0;\-#,##0;\-;\-"/>
    <numFmt numFmtId="169" formatCode="#,##0.0;\-#,##0.0;\-;\·\·"/>
    <numFmt numFmtId="170" formatCode="#,##0.00;\-#,##0.00;\-;\·\·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color indexed="17"/>
      <name val="Source Sans Pro"/>
      <family val="2"/>
    </font>
    <font>
      <b/>
      <sz val="8"/>
      <color indexed="8"/>
      <name val="Source Sans Pro"/>
      <family val="2"/>
    </font>
    <font>
      <sz val="8"/>
      <color indexed="8"/>
      <name val="Source Sans Pro"/>
      <family val="2"/>
    </font>
    <font>
      <sz val="10"/>
      <color indexed="8"/>
      <name val="Arial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b/>
      <sz val="10.5"/>
      <color indexed="9"/>
      <name val="Source Sans Pro"/>
      <family val="2"/>
    </font>
    <font>
      <sz val="10"/>
      <color indexed="8"/>
      <name val="Source Sans Pro"/>
      <family val="2"/>
    </font>
    <font>
      <sz val="10.5"/>
      <color indexed="60"/>
      <name val="Source Sans Pro"/>
      <family val="2"/>
    </font>
    <font>
      <sz val="9"/>
      <color indexed="8"/>
      <name val="Source Sans Pro"/>
      <family val="2"/>
    </font>
    <font>
      <sz val="8"/>
      <name val="Source Sans Pro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 tint="-4.9989318521683403E-2"/>
      <name val="Source Sans Pro"/>
      <family val="2"/>
    </font>
    <font>
      <sz val="10.5"/>
      <color theme="0" tint="-0.499984740745262"/>
      <name val="Source Sans Pro"/>
      <family val="2"/>
    </font>
    <font>
      <sz val="10.5"/>
      <color rgb="FFFF0000"/>
      <name val="Source Sans Pro"/>
      <family val="2"/>
    </font>
    <font>
      <b/>
      <sz val="10.5"/>
      <color rgb="FFFF0000"/>
      <name val="Source Sans Pro"/>
      <family val="2"/>
    </font>
    <font>
      <sz val="10.5"/>
      <color theme="0"/>
      <name val="Source Sans Pro"/>
      <family val="2"/>
    </font>
    <font>
      <b/>
      <sz val="10.5"/>
      <color rgb="FF000000"/>
      <name val="Source Sans Pro"/>
      <family val="2"/>
    </font>
    <font>
      <b/>
      <sz val="10.5"/>
      <color theme="0"/>
      <name val="Source Sans Pro"/>
      <family val="2"/>
    </font>
    <font>
      <b/>
      <sz val="10"/>
      <color rgb="FFEFF3E2"/>
      <name val="Source Sans Pro"/>
      <family val="2"/>
    </font>
    <font>
      <sz val="6"/>
      <color theme="0"/>
      <name val="Source Sans Pro"/>
      <family val="2"/>
    </font>
    <font>
      <b/>
      <sz val="10.5"/>
      <color rgb="FF007933"/>
      <name val="Source Sans Pro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rgb="FF369040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369040"/>
      </bottom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7" fillId="0" borderId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0" fillId="5" borderId="0" xfId="0" applyFill="1"/>
    <xf numFmtId="0" fontId="0" fillId="6" borderId="0" xfId="0" applyFill="1"/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8" fillId="5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3" fillId="5" borderId="0" xfId="1" applyFont="1" applyFill="1" applyBorder="1" applyAlignment="1" applyProtection="1">
      <alignment vertical="center"/>
    </xf>
    <xf numFmtId="0" fontId="3" fillId="5" borderId="0" xfId="0" applyFont="1" applyFill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0" fontId="21" fillId="6" borderId="0" xfId="0" applyFont="1" applyFill="1" applyAlignment="1">
      <alignment vertical="center"/>
    </xf>
    <xf numFmtId="0" fontId="10" fillId="7" borderId="0" xfId="0" applyFont="1" applyFill="1"/>
    <xf numFmtId="0" fontId="3" fillId="2" borderId="0" xfId="4" applyFont="1" applyFill="1" applyAlignment="1">
      <alignment horizontal="right"/>
    </xf>
    <xf numFmtId="0" fontId="24" fillId="8" borderId="0" xfId="4" applyFont="1" applyFill="1" applyAlignment="1">
      <alignment horizontal="left" vertical="center"/>
    </xf>
    <xf numFmtId="0" fontId="24" fillId="8" borderId="0" xfId="4" applyFont="1" applyFill="1" applyAlignment="1">
      <alignment horizontal="right" vertical="center"/>
    </xf>
    <xf numFmtId="0" fontId="11" fillId="3" borderId="0" xfId="4" applyFont="1" applyFill="1" applyAlignment="1">
      <alignment horizontal="left" vertical="center"/>
    </xf>
    <xf numFmtId="3" fontId="11" fillId="3" borderId="0" xfId="4" applyNumberFormat="1" applyFont="1" applyFill="1" applyAlignment="1">
      <alignment horizontal="right" vertical="center"/>
    </xf>
    <xf numFmtId="0" fontId="3" fillId="4" borderId="0" xfId="3" applyFont="1" applyFill="1" applyAlignment="1">
      <alignment horizontal="left" wrapText="1" indent="1"/>
    </xf>
    <xf numFmtId="167" fontId="3" fillId="4" borderId="0" xfId="3" applyNumberFormat="1" applyFont="1" applyFill="1" applyAlignment="1">
      <alignment horizontal="right" wrapText="1"/>
    </xf>
    <xf numFmtId="168" fontId="2" fillId="4" borderId="0" xfId="3" applyNumberFormat="1" applyFont="1" applyFill="1" applyAlignment="1">
      <alignment horizontal="right" wrapText="1"/>
    </xf>
    <xf numFmtId="0" fontId="25" fillId="9" borderId="0" xfId="4" applyFont="1" applyFill="1" applyAlignment="1">
      <alignment horizontal="left" vertical="center"/>
    </xf>
    <xf numFmtId="0" fontId="25" fillId="9" borderId="0" xfId="4" applyFont="1" applyFill="1" applyAlignment="1">
      <alignment horizontal="right" vertical="center"/>
    </xf>
    <xf numFmtId="0" fontId="3" fillId="10" borderId="0" xfId="4" applyFont="1" applyFill="1"/>
    <xf numFmtId="3" fontId="8" fillId="7" borderId="0" xfId="0" applyNumberFormat="1" applyFont="1" applyFill="1"/>
    <xf numFmtId="167" fontId="9" fillId="7" borderId="0" xfId="0" applyNumberFormat="1" applyFont="1" applyFill="1"/>
    <xf numFmtId="0" fontId="2" fillId="10" borderId="0" xfId="4" applyFont="1" applyFill="1"/>
    <xf numFmtId="167" fontId="9" fillId="10" borderId="0" xfId="4" applyNumberFormat="1" applyFont="1" applyFill="1" applyAlignment="1">
      <alignment horizontal="right"/>
    </xf>
    <xf numFmtId="167" fontId="3" fillId="10" borderId="0" xfId="4" applyNumberFormat="1" applyFont="1" applyFill="1" applyAlignment="1">
      <alignment horizontal="right"/>
    </xf>
    <xf numFmtId="164" fontId="21" fillId="5" borderId="0" xfId="0" applyNumberFormat="1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3" fillId="7" borderId="0" xfId="4" applyFont="1" applyFill="1" applyAlignment="1">
      <alignment horizontal="right"/>
    </xf>
    <xf numFmtId="168" fontId="5" fillId="4" borderId="0" xfId="3" applyNumberFormat="1" applyFont="1" applyFill="1" applyAlignment="1">
      <alignment horizontal="right" wrapText="1"/>
    </xf>
    <xf numFmtId="0" fontId="23" fillId="5" borderId="0" xfId="1" applyFont="1" applyFill="1" applyBorder="1" applyAlignment="1" applyProtection="1">
      <alignment horizontal="right" vertical="center"/>
    </xf>
    <xf numFmtId="0" fontId="24" fillId="9" borderId="0" xfId="4" applyFont="1" applyFill="1" applyAlignment="1">
      <alignment horizontal="right" vertical="center"/>
    </xf>
    <xf numFmtId="167" fontId="2" fillId="4" borderId="0" xfId="3" applyNumberFormat="1" applyFont="1" applyFill="1" applyAlignment="1">
      <alignment horizontal="right" wrapText="1"/>
    </xf>
    <xf numFmtId="0" fontId="2" fillId="10" borderId="0" xfId="3" applyFont="1" applyFill="1" applyAlignment="1">
      <alignment wrapText="1"/>
    </xf>
    <xf numFmtId="167" fontId="2" fillId="10" borderId="0" xfId="3" applyNumberFormat="1" applyFont="1" applyFill="1" applyAlignment="1">
      <alignment horizontal="right" wrapText="1"/>
    </xf>
    <xf numFmtId="168" fontId="2" fillId="10" borderId="0" xfId="3" applyNumberFormat="1" applyFont="1" applyFill="1" applyAlignment="1">
      <alignment horizontal="right" wrapText="1"/>
    </xf>
    <xf numFmtId="0" fontId="3" fillId="10" borderId="0" xfId="3" applyFont="1" applyFill="1" applyAlignment="1">
      <alignment horizontal="left" wrapText="1" indent="1"/>
    </xf>
    <xf numFmtId="167" fontId="3" fillId="10" borderId="0" xfId="3" applyNumberFormat="1" applyFont="1" applyFill="1" applyAlignment="1">
      <alignment horizontal="right" wrapText="1"/>
    </xf>
    <xf numFmtId="0" fontId="2" fillId="10" borderId="0" xfId="3" applyFont="1" applyFill="1" applyAlignment="1">
      <alignment horizontal="left" wrapText="1" indent="1"/>
    </xf>
    <xf numFmtId="0" fontId="2" fillId="10" borderId="3" xfId="3" applyFont="1" applyFill="1" applyBorder="1" applyAlignment="1">
      <alignment horizontal="left" wrapText="1" indent="1"/>
    </xf>
    <xf numFmtId="167" fontId="2" fillId="10" borderId="3" xfId="3" applyNumberFormat="1" applyFont="1" applyFill="1" applyBorder="1" applyAlignment="1">
      <alignment horizontal="right" wrapText="1"/>
    </xf>
    <xf numFmtId="168" fontId="2" fillId="10" borderId="3" xfId="3" applyNumberFormat="1" applyFont="1" applyFill="1" applyBorder="1" applyAlignment="1">
      <alignment horizontal="right" wrapText="1"/>
    </xf>
    <xf numFmtId="0" fontId="21" fillId="11" borderId="0" xfId="0" applyFont="1" applyFill="1" applyAlignment="1">
      <alignment vertical="center"/>
    </xf>
    <xf numFmtId="0" fontId="3" fillId="4" borderId="0" xfId="3" applyFont="1" applyFill="1" applyAlignment="1">
      <alignment horizontal="left" vertical="center" wrapText="1"/>
    </xf>
    <xf numFmtId="167" fontId="3" fillId="4" borderId="0" xfId="3" applyNumberFormat="1" applyFont="1" applyFill="1" applyAlignment="1">
      <alignment horizontal="right" vertical="center"/>
    </xf>
    <xf numFmtId="168" fontId="2" fillId="4" borderId="0" xfId="3" applyNumberFormat="1" applyFont="1" applyFill="1" applyAlignment="1">
      <alignment horizontal="right" vertical="center"/>
    </xf>
    <xf numFmtId="0" fontId="3" fillId="2" borderId="0" xfId="4" applyFont="1" applyFill="1" applyAlignment="1">
      <alignment vertical="center"/>
    </xf>
    <xf numFmtId="0" fontId="2" fillId="4" borderId="0" xfId="3" applyFont="1" applyFill="1" applyAlignment="1">
      <alignment horizontal="left" vertical="top" wrapText="1"/>
    </xf>
    <xf numFmtId="167" fontId="3" fillId="10" borderId="0" xfId="3" applyNumberFormat="1" applyFont="1" applyFill="1" applyAlignment="1">
      <alignment horizontal="right" vertical="center" wrapText="1"/>
    </xf>
    <xf numFmtId="0" fontId="3" fillId="12" borderId="0" xfId="4" applyFont="1" applyFill="1" applyAlignment="1">
      <alignment vertical="center"/>
    </xf>
    <xf numFmtId="0" fontId="2" fillId="2" borderId="0" xfId="4" applyFont="1" applyFill="1" applyAlignment="1">
      <alignment vertical="center"/>
    </xf>
    <xf numFmtId="0" fontId="2" fillId="4" borderId="0" xfId="3" applyFont="1" applyFill="1" applyAlignment="1">
      <alignment horizontal="left" vertical="center" wrapText="1"/>
    </xf>
    <xf numFmtId="167" fontId="2" fillId="10" borderId="0" xfId="3" applyNumberFormat="1" applyFont="1" applyFill="1" applyAlignment="1">
      <alignment horizontal="right" vertical="center" wrapText="1"/>
    </xf>
    <xf numFmtId="0" fontId="2" fillId="12" borderId="0" xfId="4" applyFont="1" applyFill="1" applyAlignment="1">
      <alignment vertical="center"/>
    </xf>
    <xf numFmtId="0" fontId="3" fillId="4" borderId="0" xfId="3" applyFont="1" applyFill="1" applyAlignment="1">
      <alignment horizontal="left" vertical="center" wrapText="1" indent="1"/>
    </xf>
    <xf numFmtId="168" fontId="2" fillId="10" borderId="0" xfId="3" applyNumberFormat="1" applyFont="1" applyFill="1" applyAlignment="1">
      <alignment horizontal="right" vertical="center" wrapText="1"/>
    </xf>
    <xf numFmtId="3" fontId="3" fillId="12" borderId="0" xfId="4" applyNumberFormat="1" applyFont="1" applyFill="1" applyAlignment="1">
      <alignment vertical="center"/>
    </xf>
    <xf numFmtId="167" fontId="3" fillId="4" borderId="0" xfId="4" applyNumberFormat="1" applyFont="1" applyFill="1" applyAlignment="1">
      <alignment horizontal="right" vertical="center"/>
    </xf>
    <xf numFmtId="0" fontId="2" fillId="4" borderId="0" xfId="3" applyFont="1" applyFill="1" applyAlignment="1">
      <alignment horizontal="left" wrapText="1"/>
    </xf>
    <xf numFmtId="168" fontId="2" fillId="4" borderId="0" xfId="3" applyNumberFormat="1" applyFont="1" applyFill="1" applyAlignment="1">
      <alignment horizontal="right"/>
    </xf>
    <xf numFmtId="0" fontId="3" fillId="4" borderId="0" xfId="3" applyFont="1" applyFill="1"/>
    <xf numFmtId="0" fontId="3" fillId="4" borderId="0" xfId="3" applyFont="1" applyFill="1" applyAlignment="1">
      <alignment wrapText="1"/>
    </xf>
    <xf numFmtId="167" fontId="3" fillId="4" borderId="0" xfId="3" applyNumberFormat="1" applyFont="1" applyFill="1" applyAlignment="1">
      <alignment horizontal="right"/>
    </xf>
    <xf numFmtId="0" fontId="26" fillId="11" borderId="0" xfId="0" applyFont="1" applyFill="1" applyAlignment="1">
      <alignment vertical="center"/>
    </xf>
    <xf numFmtId="0" fontId="3" fillId="4" borderId="3" xfId="3" applyFont="1" applyFill="1" applyBorder="1" applyAlignment="1">
      <alignment horizontal="left" vertical="center" wrapText="1" indent="1"/>
    </xf>
    <xf numFmtId="167" fontId="2" fillId="4" borderId="3" xfId="3" applyNumberFormat="1" applyFont="1" applyFill="1" applyBorder="1" applyAlignment="1">
      <alignment horizontal="right" wrapText="1"/>
    </xf>
    <xf numFmtId="0" fontId="21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8" fillId="7" borderId="0" xfId="2" applyFont="1" applyFill="1"/>
    <xf numFmtId="0" fontId="8" fillId="7" borderId="1" xfId="2" applyFont="1" applyFill="1" applyBorder="1" applyProtection="1">
      <protection locked="0"/>
    </xf>
    <xf numFmtId="0" fontId="8" fillId="7" borderId="1" xfId="2" applyFont="1" applyFill="1" applyBorder="1" applyAlignment="1" applyProtection="1">
      <alignment horizontal="center"/>
      <protection locked="0"/>
    </xf>
    <xf numFmtId="0" fontId="8" fillId="13" borderId="0" xfId="2" applyFont="1" applyFill="1"/>
    <xf numFmtId="0" fontId="8" fillId="7" borderId="0" xfId="2" applyFont="1" applyFill="1" applyProtection="1">
      <protection locked="0"/>
    </xf>
    <xf numFmtId="0" fontId="27" fillId="7" borderId="0" xfId="2" applyFont="1" applyFill="1" applyProtection="1">
      <protection locked="0"/>
    </xf>
    <xf numFmtId="0" fontId="8" fillId="7" borderId="0" xfId="2" applyFont="1" applyFill="1" applyAlignment="1" applyProtection="1">
      <alignment horizontal="center"/>
      <protection locked="0"/>
    </xf>
    <xf numFmtId="3" fontId="8" fillId="7" borderId="0" xfId="2" applyNumberFormat="1" applyFont="1" applyFill="1" applyAlignment="1" applyProtection="1">
      <alignment horizontal="center"/>
      <protection locked="0"/>
    </xf>
    <xf numFmtId="0" fontId="27" fillId="6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14" fontId="8" fillId="7" borderId="0" xfId="2" applyNumberFormat="1" applyFont="1" applyFill="1" applyAlignment="1" applyProtection="1">
      <alignment horizontal="center"/>
      <protection locked="0"/>
    </xf>
    <xf numFmtId="0" fontId="8" fillId="5" borderId="0" xfId="0" applyFont="1" applyFill="1" applyAlignment="1">
      <alignment vertical="center"/>
    </xf>
    <xf numFmtId="0" fontId="8" fillId="7" borderId="0" xfId="2" quotePrefix="1" applyFont="1" applyFill="1" applyAlignment="1" applyProtection="1">
      <alignment horizontal="center"/>
      <protection locked="0"/>
    </xf>
    <xf numFmtId="0" fontId="9" fillId="5" borderId="0" xfId="0" applyFont="1" applyFill="1" applyAlignment="1">
      <alignment vertical="center" wrapText="1"/>
    </xf>
    <xf numFmtId="0" fontId="8" fillId="6" borderId="0" xfId="0" applyFont="1" applyFill="1" applyAlignment="1">
      <alignment vertical="center"/>
    </xf>
    <xf numFmtId="0" fontId="21" fillId="6" borderId="0" xfId="0" applyFont="1" applyFill="1" applyAlignment="1">
      <alignment horizontal="center" vertical="center"/>
    </xf>
    <xf numFmtId="167" fontId="6" fillId="4" borderId="0" xfId="3" applyNumberFormat="1" applyFont="1" applyFill="1" applyAlignment="1">
      <alignment horizontal="right" wrapText="1"/>
    </xf>
    <xf numFmtId="167" fontId="2" fillId="4" borderId="3" xfId="3" applyNumberFormat="1" applyFont="1" applyFill="1" applyBorder="1" applyAlignment="1">
      <alignment horizontal="right" vertical="center" wrapText="1"/>
    </xf>
    <xf numFmtId="3" fontId="2" fillId="2" borderId="0" xfId="4" applyNumberFormat="1" applyFont="1" applyFill="1" applyAlignment="1">
      <alignment vertical="center"/>
    </xf>
    <xf numFmtId="166" fontId="3" fillId="4" borderId="0" xfId="3" applyNumberFormat="1" applyFont="1" applyFill="1" applyAlignment="1">
      <alignment horizontal="right" vertical="center" wrapText="1"/>
    </xf>
    <xf numFmtId="166" fontId="2" fillId="2" borderId="0" xfId="4" applyNumberFormat="1" applyFont="1" applyFill="1" applyAlignment="1">
      <alignment vertical="center"/>
    </xf>
    <xf numFmtId="3" fontId="3" fillId="12" borderId="0" xfId="4" applyNumberFormat="1" applyFont="1" applyFill="1" applyAlignment="1">
      <alignment horizontal="left" vertical="center" indent="1"/>
    </xf>
    <xf numFmtId="3" fontId="2" fillId="12" borderId="0" xfId="4" applyNumberFormat="1" applyFont="1" applyFill="1" applyAlignment="1">
      <alignment vertical="center"/>
    </xf>
    <xf numFmtId="0" fontId="28" fillId="9" borderId="0" xfId="4" applyFont="1" applyFill="1" applyAlignment="1">
      <alignment horizontal="right" vertical="center"/>
    </xf>
    <xf numFmtId="3" fontId="8" fillId="4" borderId="0" xfId="4" applyNumberFormat="1" applyFont="1" applyFill="1" applyAlignment="1">
      <alignment vertical="center"/>
    </xf>
    <xf numFmtId="169" fontId="29" fillId="4" borderId="0" xfId="3" applyNumberFormat="1" applyFont="1" applyFill="1" applyAlignment="1">
      <alignment horizontal="right" vertical="center" wrapText="1"/>
    </xf>
    <xf numFmtId="3" fontId="3" fillId="4" borderId="0" xfId="3" applyNumberFormat="1" applyFont="1" applyFill="1" applyAlignment="1">
      <alignment horizontal="left" vertical="center" wrapText="1" indent="1"/>
    </xf>
    <xf numFmtId="166" fontId="29" fillId="4" borderId="0" xfId="3" applyNumberFormat="1" applyFont="1" applyFill="1" applyAlignment="1">
      <alignment horizontal="right" vertical="center" wrapText="1"/>
    </xf>
    <xf numFmtId="166" fontId="9" fillId="4" borderId="0" xfId="3" applyNumberFormat="1" applyFont="1" applyFill="1" applyAlignment="1">
      <alignment horizontal="right" vertical="center" wrapText="1"/>
    </xf>
    <xf numFmtId="3" fontId="2" fillId="4" borderId="0" xfId="3" applyNumberFormat="1" applyFont="1" applyFill="1" applyAlignment="1">
      <alignment vertical="center" wrapText="1"/>
    </xf>
    <xf numFmtId="3" fontId="2" fillId="4" borderId="0" xfId="3" applyNumberFormat="1" applyFont="1" applyFill="1" applyAlignment="1">
      <alignment horizontal="left" vertical="center" wrapText="1" indent="2"/>
    </xf>
    <xf numFmtId="166" fontId="3" fillId="2" borderId="0" xfId="4" quotePrefix="1" applyNumberFormat="1" applyFont="1" applyFill="1" applyAlignment="1">
      <alignment horizontal="right" vertical="center"/>
    </xf>
    <xf numFmtId="166" fontId="2" fillId="2" borderId="0" xfId="4" quotePrefix="1" applyNumberFormat="1" applyFont="1" applyFill="1" applyAlignment="1">
      <alignment horizontal="right" vertical="center"/>
    </xf>
    <xf numFmtId="3" fontId="3" fillId="4" borderId="0" xfId="3" applyNumberFormat="1" applyFont="1" applyFill="1" applyAlignment="1">
      <alignment horizontal="left" vertical="center" wrapText="1" indent="2"/>
    </xf>
    <xf numFmtId="166" fontId="3" fillId="2" borderId="0" xfId="4" applyNumberFormat="1" applyFont="1" applyFill="1" applyAlignment="1">
      <alignment vertical="center"/>
    </xf>
    <xf numFmtId="3" fontId="3" fillId="2" borderId="0" xfId="4" applyNumberFormat="1" applyFont="1" applyFill="1" applyAlignment="1">
      <alignment vertical="center"/>
    </xf>
    <xf numFmtId="3" fontId="13" fillId="2" borderId="0" xfId="4" applyNumberFormat="1" applyFont="1" applyFill="1" applyAlignment="1">
      <alignment vertical="center"/>
    </xf>
    <xf numFmtId="3" fontId="13" fillId="12" borderId="0" xfId="4" applyNumberFormat="1" applyFont="1" applyFill="1" applyAlignment="1">
      <alignment vertical="center"/>
    </xf>
    <xf numFmtId="166" fontId="3" fillId="2" borderId="0" xfId="4" applyNumberFormat="1" applyFont="1" applyFill="1" applyAlignment="1">
      <alignment horizontal="right" vertical="center"/>
    </xf>
    <xf numFmtId="0" fontId="6" fillId="4" borderId="0" xfId="4" applyFont="1" applyFill="1" applyAlignment="1">
      <alignment vertical="center"/>
    </xf>
    <xf numFmtId="0" fontId="17" fillId="5" borderId="0" xfId="1" applyFill="1" applyBorder="1" applyAlignment="1" applyProtection="1">
      <alignment vertical="center"/>
    </xf>
    <xf numFmtId="0" fontId="3" fillId="5" borderId="0" xfId="0" applyFont="1" applyFill="1" applyAlignment="1">
      <alignment horizontal="left" vertical="top"/>
    </xf>
    <xf numFmtId="0" fontId="30" fillId="0" borderId="0" xfId="0" applyFont="1" applyAlignment="1">
      <alignment horizontal="center" vertical="center" readingOrder="1"/>
    </xf>
    <xf numFmtId="170" fontId="29" fillId="4" borderId="0" xfId="3" applyNumberFormat="1" applyFont="1" applyFill="1" applyAlignment="1">
      <alignment horizontal="right" vertical="center" wrapText="1"/>
    </xf>
    <xf numFmtId="3" fontId="12" fillId="4" borderId="0" xfId="3" applyNumberFormat="1" applyFont="1" applyFill="1" applyAlignment="1">
      <alignment horizontal="left" vertical="center"/>
    </xf>
    <xf numFmtId="3" fontId="12" fillId="4" borderId="3" xfId="3" applyNumberFormat="1" applyFont="1" applyFill="1" applyBorder="1" applyAlignment="1">
      <alignment horizontal="left" vertical="center"/>
    </xf>
    <xf numFmtId="165" fontId="2" fillId="4" borderId="0" xfId="5" applyNumberFormat="1" applyFont="1" applyFill="1" applyBorder="1" applyAlignment="1">
      <alignment vertical="center"/>
    </xf>
    <xf numFmtId="0" fontId="2" fillId="14" borderId="3" xfId="3" applyFont="1" applyFill="1" applyBorder="1" applyAlignment="1">
      <alignment horizontal="left" vertical="center" wrapText="1"/>
    </xf>
    <xf numFmtId="167" fontId="2" fillId="14" borderId="3" xfId="3" applyNumberFormat="1" applyFont="1" applyFill="1" applyBorder="1" applyAlignment="1">
      <alignment horizontal="right" vertical="center"/>
    </xf>
    <xf numFmtId="165" fontId="2" fillId="14" borderId="3" xfId="5" applyNumberFormat="1" applyFont="1" applyFill="1" applyBorder="1" applyAlignment="1">
      <alignment vertical="center"/>
    </xf>
    <xf numFmtId="167" fontId="31" fillId="4" borderId="0" xfId="3" applyNumberFormat="1" applyFont="1" applyFill="1" applyAlignment="1">
      <alignment horizontal="right" wrapText="1"/>
    </xf>
    <xf numFmtId="0" fontId="2" fillId="4" borderId="0" xfId="3" applyFont="1" applyFill="1" applyAlignment="1">
      <alignment vertical="center" wrapText="1"/>
    </xf>
    <xf numFmtId="165" fontId="2" fillId="10" borderId="0" xfId="5" applyNumberFormat="1" applyFont="1" applyFill="1" applyBorder="1" applyAlignment="1">
      <alignment horizontal="right" vertical="center"/>
    </xf>
    <xf numFmtId="165" fontId="2" fillId="10" borderId="0" xfId="5" applyNumberFormat="1" applyFont="1" applyFill="1" applyBorder="1" applyAlignment="1">
      <alignment vertical="center"/>
    </xf>
    <xf numFmtId="0" fontId="3" fillId="4" borderId="3" xfId="3" applyFont="1" applyFill="1" applyBorder="1" applyAlignment="1">
      <alignment horizontal="left" vertical="center" wrapText="1"/>
    </xf>
    <xf numFmtId="167" fontId="3" fillId="10" borderId="3" xfId="3" applyNumberFormat="1" applyFont="1" applyFill="1" applyBorder="1" applyAlignment="1">
      <alignment horizontal="right" vertical="center" wrapText="1"/>
    </xf>
    <xf numFmtId="167" fontId="2" fillId="10" borderId="3" xfId="3" applyNumberFormat="1" applyFont="1" applyFill="1" applyBorder="1" applyAlignment="1">
      <alignment horizontal="right" vertical="center" wrapText="1"/>
    </xf>
    <xf numFmtId="165" fontId="2" fillId="10" borderId="3" xfId="5" applyNumberFormat="1" applyFont="1" applyFill="1" applyBorder="1" applyAlignment="1">
      <alignment vertical="center"/>
    </xf>
    <xf numFmtId="3" fontId="3" fillId="4" borderId="0" xfId="3" applyNumberFormat="1" applyFont="1" applyFill="1" applyAlignment="1">
      <alignment horizontal="left" vertical="center"/>
    </xf>
    <xf numFmtId="3" fontId="3" fillId="4" borderId="3" xfId="3" applyNumberFormat="1" applyFont="1" applyFill="1" applyBorder="1" applyAlignment="1">
      <alignment horizontal="left" vertical="center"/>
    </xf>
    <xf numFmtId="166" fontId="9" fillId="4" borderId="3" xfId="3" applyNumberFormat="1" applyFont="1" applyFill="1" applyBorder="1" applyAlignment="1">
      <alignment horizontal="right" vertical="center" wrapText="1"/>
    </xf>
    <xf numFmtId="0" fontId="32" fillId="8" borderId="0" xfId="4" applyFont="1" applyFill="1" applyAlignment="1">
      <alignment horizontal="left" vertical="center"/>
    </xf>
    <xf numFmtId="167" fontId="3" fillId="10" borderId="0" xfId="3" applyNumberFormat="1" applyFont="1" applyFill="1" applyAlignment="1">
      <alignment horizontal="right" vertical="center"/>
    </xf>
    <xf numFmtId="0" fontId="2" fillId="10" borderId="0" xfId="3" quotePrefix="1" applyFont="1" applyFill="1" applyAlignment="1">
      <alignment horizontal="right" vertical="center" wrapText="1"/>
    </xf>
    <xf numFmtId="167" fontId="3" fillId="10" borderId="3" xfId="3" applyNumberFormat="1" applyFont="1" applyFill="1" applyBorder="1" applyAlignment="1">
      <alignment horizontal="right" wrapText="1"/>
    </xf>
    <xf numFmtId="166" fontId="3" fillId="10" borderId="0" xfId="3" applyNumberFormat="1" applyFont="1" applyFill="1" applyAlignment="1">
      <alignment horizontal="right" vertical="center" wrapText="1"/>
    </xf>
    <xf numFmtId="166" fontId="8" fillId="10" borderId="0" xfId="3" applyNumberFormat="1" applyFont="1" applyFill="1" applyAlignment="1">
      <alignment horizontal="right" vertical="center" wrapText="1"/>
    </xf>
    <xf numFmtId="166" fontId="3" fillId="10" borderId="3" xfId="3" applyNumberFormat="1" applyFont="1" applyFill="1" applyBorder="1" applyAlignment="1">
      <alignment horizontal="right" vertical="center" wrapText="1"/>
    </xf>
    <xf numFmtId="166" fontId="8" fillId="10" borderId="3" xfId="3" applyNumberFormat="1" applyFont="1" applyFill="1" applyBorder="1" applyAlignment="1">
      <alignment horizontal="right" vertical="center" wrapText="1"/>
    </xf>
    <xf numFmtId="3" fontId="33" fillId="4" borderId="0" xfId="3" applyNumberFormat="1" applyFont="1" applyFill="1" applyAlignment="1">
      <alignment horizontal="left" vertical="center" wrapText="1" indent="1"/>
    </xf>
    <xf numFmtId="0" fontId="8" fillId="7" borderId="2" xfId="2" applyFont="1" applyFill="1" applyBorder="1" applyProtection="1">
      <protection locked="0"/>
    </xf>
    <xf numFmtId="0" fontId="8" fillId="7" borderId="2" xfId="2" applyFont="1" applyFill="1" applyBorder="1" applyAlignment="1" applyProtection="1">
      <alignment horizontal="center"/>
      <protection locked="0"/>
    </xf>
    <xf numFmtId="3" fontId="8" fillId="7" borderId="2" xfId="2" applyNumberFormat="1" applyFont="1" applyFill="1" applyBorder="1" applyAlignment="1" applyProtection="1">
      <alignment horizontal="center"/>
      <protection locked="0"/>
    </xf>
    <xf numFmtId="0" fontId="14" fillId="10" borderId="0" xfId="4" applyFont="1" applyFill="1"/>
    <xf numFmtId="3" fontId="15" fillId="4" borderId="0" xfId="4" applyNumberFormat="1" applyFont="1" applyFill="1" applyAlignment="1">
      <alignment vertical="center"/>
    </xf>
    <xf numFmtId="3" fontId="6" fillId="4" borderId="0" xfId="4" quotePrefix="1" applyNumberFormat="1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14" fontId="8" fillId="5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horizontal="left" vertical="center"/>
    </xf>
    <xf numFmtId="49" fontId="34" fillId="5" borderId="0" xfId="0" applyNumberFormat="1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top" wrapText="1"/>
    </xf>
    <xf numFmtId="0" fontId="22" fillId="5" borderId="0" xfId="0" applyFont="1" applyFill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5" borderId="0" xfId="0" quotePrefix="1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</cellXfs>
  <cellStyles count="7">
    <cellStyle name="Hipervínculo" xfId="1" builtinId="8"/>
    <cellStyle name="Normal" xfId="0" builtinId="0"/>
    <cellStyle name="Normal 2" xfId="2" xr:uid="{00000000-0005-0000-0000-000002000000}"/>
    <cellStyle name="Normal_Estatal" xfId="3" xr:uid="{00000000-0005-0000-0000-000003000000}"/>
    <cellStyle name="Normal_museos 2003" xfId="4" xr:uid="{00000000-0005-0000-0000-000004000000}"/>
    <cellStyle name="Porcentaje" xfId="5" builtinId="5"/>
    <cellStyle name="Porcentaj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Consultas de fondos. Distribución por tipo de fondo.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2.9820660477141849E-2"/>
          <c:y val="2.4502582338498009E-2"/>
        </c:manualLayout>
      </c:layout>
      <c:overlay val="0"/>
      <c:spPr>
        <a:ln>
          <a:solidFill>
            <a:srgbClr val="007933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2150381948525094"/>
          <c:y val="0.19784268901871138"/>
          <c:w val="0.53411619070004301"/>
          <c:h val="0.641322307829800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73C5EF"/>
              </a:solidFill>
            </c:spPr>
            <c:extLst>
              <c:ext xmlns:c16="http://schemas.microsoft.com/office/drawing/2014/chart" uri="{C3380CC4-5D6E-409C-BE32-E72D297353CC}">
                <c16:uniqueId val="{00000000-6164-46B9-90C9-DE7B5A918B85}"/>
              </c:ext>
            </c:extLst>
          </c:dPt>
          <c:dPt>
            <c:idx val="1"/>
            <c:bubble3D val="0"/>
            <c:spPr>
              <a:solidFill>
                <a:srgbClr val="F5C000"/>
              </a:solidFill>
            </c:spPr>
            <c:extLst>
              <c:ext xmlns:c16="http://schemas.microsoft.com/office/drawing/2014/chart" uri="{C3380CC4-5D6E-409C-BE32-E72D297353CC}">
                <c16:uniqueId val="{00000001-6164-46B9-90C9-DE7B5A918B85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6164-46B9-90C9-DE7B5A918B85}"/>
              </c:ext>
            </c:extLst>
          </c:dPt>
          <c:dPt>
            <c:idx val="3"/>
            <c:bubble3D val="0"/>
            <c:spPr>
              <a:solidFill>
                <a:srgbClr val="B870A4"/>
              </a:solidFill>
            </c:spPr>
            <c:extLst>
              <c:ext xmlns:c16="http://schemas.microsoft.com/office/drawing/2014/chart" uri="{C3380CC4-5D6E-409C-BE32-E72D297353CC}">
                <c16:uniqueId val="{00000003-6164-46B9-90C9-DE7B5A918B85}"/>
              </c:ext>
            </c:extLst>
          </c:dPt>
          <c:dPt>
            <c:idx val="4"/>
            <c:bubble3D val="0"/>
            <c:spPr>
              <a:solidFill>
                <a:srgbClr val="43939D"/>
              </a:solidFill>
            </c:spPr>
            <c:extLst>
              <c:ext xmlns:c16="http://schemas.microsoft.com/office/drawing/2014/chart" uri="{C3380CC4-5D6E-409C-BE32-E72D297353CC}">
                <c16:uniqueId val="{00000004-6164-46B9-90C9-DE7B5A918B85}"/>
              </c:ext>
            </c:extLst>
          </c:dPt>
          <c:dPt>
            <c:idx val="5"/>
            <c:bubble3D val="0"/>
            <c:spPr>
              <a:solidFill>
                <a:srgbClr val="FFAA41"/>
              </a:solidFill>
            </c:spPr>
            <c:extLst>
              <c:ext xmlns:c16="http://schemas.microsoft.com/office/drawing/2014/chart" uri="{C3380CC4-5D6E-409C-BE32-E72D297353CC}">
                <c16:uniqueId val="{00000005-6164-46B9-90C9-DE7B5A918B85}"/>
              </c:ext>
            </c:extLst>
          </c:dPt>
          <c:dLbls>
            <c:dLbl>
              <c:idx val="0"/>
              <c:layout>
                <c:manualLayout>
                  <c:x val="-0.19795782423748756"/>
                  <c:y val="0.13306540983452336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5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64-46B9-90C9-DE7B5A918B85}"/>
                </c:ext>
              </c:extLst>
            </c:dLbl>
            <c:dLbl>
              <c:idx val="1"/>
              <c:layout>
                <c:manualLayout>
                  <c:x val="-0.1696515845967016"/>
                  <c:y val="-0.15292749696610514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5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64-46B9-90C9-DE7B5A918B85}"/>
                </c:ext>
              </c:extLst>
            </c:dLbl>
            <c:dLbl>
              <c:idx val="2"/>
              <c:layout>
                <c:manualLayout>
                  <c:x val="-4.1524660163748189E-4"/>
                  <c:y val="0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5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64-46B9-90C9-DE7B5A918B85}"/>
                </c:ext>
              </c:extLst>
            </c:dLbl>
            <c:dLbl>
              <c:idx val="3"/>
              <c:layout>
                <c:manualLayout>
                  <c:x val="0.12394171418227889"/>
                  <c:y val="-0.12278798483522893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5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64-46B9-90C9-DE7B5A918B85}"/>
                </c:ext>
              </c:extLst>
            </c:dLbl>
            <c:dLbl>
              <c:idx val="4"/>
              <c:layout>
                <c:manualLayout>
                  <c:x val="0.18202190243460947"/>
                  <c:y val="-4.0048166022257969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5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64-46B9-90C9-DE7B5A918B85}"/>
                </c:ext>
              </c:extLst>
            </c:dLbl>
            <c:dLbl>
              <c:idx val="5"/>
              <c:layout>
                <c:manualLayout>
                  <c:x val="0.1483630335681724"/>
                  <c:y val="0.17113914524125345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sz="850"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64-46B9-90C9-DE7B5A918B8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('P3'!$B$13,'P3'!$B$16,'P3'!$B$19,'P3'!$B$22,'P3'!$B$25,'P3'!$B$28)</c:f>
              <c:strCache>
                <c:ptCount val="6"/>
                <c:pt idx="0">
                  <c:v>Monografías</c:v>
                </c:pt>
                <c:pt idx="1">
                  <c:v>Publicaciones periódicas</c:v>
                </c:pt>
                <c:pt idx="2">
                  <c:v>Vídeos</c:v>
                </c:pt>
                <c:pt idx="3">
                  <c:v>Discos</c:v>
                </c:pt>
                <c:pt idx="4">
                  <c:v>Partituras</c:v>
                </c:pt>
                <c:pt idx="5">
                  <c:v>Archivo Gráfico</c:v>
                </c:pt>
              </c:strCache>
            </c:strRef>
          </c:cat>
          <c:val>
            <c:numRef>
              <c:f>('P3'!$U$13,'P3'!$U$16,'P3'!$U$19,'P3'!$U$22,'P3'!$U$25,'P3'!$U$28)</c:f>
              <c:numCache>
                <c:formatCode>#,##0;\-#,##0;\-;\-</c:formatCode>
                <c:ptCount val="6"/>
                <c:pt idx="0">
                  <c:v>1884</c:v>
                </c:pt>
                <c:pt idx="1">
                  <c:v>1111</c:v>
                </c:pt>
                <c:pt idx="2">
                  <c:v>361</c:v>
                </c:pt>
                <c:pt idx="3">
                  <c:v>1152</c:v>
                </c:pt>
                <c:pt idx="4">
                  <c:v>572</c:v>
                </c:pt>
                <c:pt idx="5">
                  <c:v>1588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64-46B9-90C9-DE7B5A918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10.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Impacto de las publicaciones en Facebook.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8.03640552125229E-4"/>
          <c:y val="6.2635230086324203E-4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'P7'!$B$13</c:f>
              <c:strCache>
                <c:ptCount val="1"/>
                <c:pt idx="0">
                  <c:v>Alcance</c:v>
                </c:pt>
              </c:strCache>
            </c:strRef>
          </c:tx>
          <c:marker>
            <c:symbol val="none"/>
          </c:marker>
          <c:dPt>
            <c:idx val="3"/>
            <c:bubble3D val="0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8D1-40E1-87C9-D6B331F594F9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'P7'!$C$13:$N$13</c:f>
              <c:numCache>
                <c:formatCode>#,##0;\-#,##0;\-;\·\·</c:formatCode>
                <c:ptCount val="12"/>
                <c:pt idx="0">
                  <c:v>27424</c:v>
                </c:pt>
                <c:pt idx="1">
                  <c:v>46447</c:v>
                </c:pt>
                <c:pt idx="2">
                  <c:v>24217</c:v>
                </c:pt>
                <c:pt idx="3">
                  <c:v>24942</c:v>
                </c:pt>
                <c:pt idx="4">
                  <c:v>6443</c:v>
                </c:pt>
                <c:pt idx="5">
                  <c:v>11862</c:v>
                </c:pt>
                <c:pt idx="6">
                  <c:v>17180</c:v>
                </c:pt>
                <c:pt idx="7">
                  <c:v>8527</c:v>
                </c:pt>
                <c:pt idx="8">
                  <c:v>6429</c:v>
                </c:pt>
                <c:pt idx="9">
                  <c:v>2264</c:v>
                </c:pt>
                <c:pt idx="10">
                  <c:v>84109</c:v>
                </c:pt>
                <c:pt idx="11">
                  <c:v>13097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D1-40E1-87C9-D6B331F594F9}"/>
            </c:ext>
          </c:extLst>
        </c:ser>
        <c:ser>
          <c:idx val="0"/>
          <c:order val="1"/>
          <c:tx>
            <c:strRef>
              <c:f>'P7'!$B$14</c:f>
              <c:strCache>
                <c:ptCount val="1"/>
                <c:pt idx="0">
                  <c:v>Interacciones</c:v>
                </c:pt>
              </c:strCache>
            </c:strRef>
          </c:tx>
          <c:marker>
            <c:symbol val="none"/>
          </c:marker>
          <c:dLbls>
            <c:dLbl>
              <c:idx val="4"/>
              <c:layout>
                <c:manualLayout>
                  <c:x val="-3.0609188239959215E-2"/>
                  <c:y val="-3.88478210761898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D1-40E1-87C9-D6B331F594F9}"/>
                </c:ext>
              </c:extLst>
            </c:dLbl>
            <c:dLbl>
              <c:idx val="8"/>
              <c:layout>
                <c:manualLayout>
                  <c:x val="-2.1074416057705016E-2"/>
                  <c:y val="-3.88478210761898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D1-40E1-87C9-D6B331F594F9}"/>
                </c:ext>
              </c:extLst>
            </c:dLbl>
            <c:dLbl>
              <c:idx val="9"/>
              <c:layout>
                <c:manualLayout>
                  <c:x val="-2.1074416057705159E-2"/>
                  <c:y val="-1.6184931557776241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D1-40E1-87C9-D6B331F594F9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'P7'!$C$14:$N$14</c:f>
              <c:numCache>
                <c:formatCode>#,##0;\-#,##0;\-;\·\·</c:formatCode>
                <c:ptCount val="12"/>
                <c:pt idx="0">
                  <c:v>949</c:v>
                </c:pt>
                <c:pt idx="1">
                  <c:v>988</c:v>
                </c:pt>
                <c:pt idx="2">
                  <c:v>578</c:v>
                </c:pt>
                <c:pt idx="3">
                  <c:v>735</c:v>
                </c:pt>
                <c:pt idx="4">
                  <c:v>280</c:v>
                </c:pt>
                <c:pt idx="5">
                  <c:v>14</c:v>
                </c:pt>
                <c:pt idx="6">
                  <c:v>27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1314</c:v>
                </c:pt>
                <c:pt idx="11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D1-40E1-87C9-D6B331F59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512207"/>
        <c:axId val="1"/>
      </c:lineChart>
      <c:catAx>
        <c:axId val="518512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518512207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>
      <c:oddFooter>&amp;D&amp;"Source Sans Pro,Normal"&amp;10Servicio de Información y Difusión. &amp;"Source Sans Pro,Negrita"Tri4 2022 |&amp;P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11.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Número de publicaciones en X e interacciones medias por publicación.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9.129397520302375E-3"/>
          <c:y val="2.4960999593360692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'P8'!$B$11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'P8'!$C$10:$N$10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'P8'!$C$11:$N$11</c:f>
              <c:numCache>
                <c:formatCode>#,##0;\-#,##0;\-;\·\·</c:formatCode>
                <c:ptCount val="12"/>
                <c:pt idx="0">
                  <c:v>19</c:v>
                </c:pt>
                <c:pt idx="1">
                  <c:v>27</c:v>
                </c:pt>
                <c:pt idx="2">
                  <c:v>14</c:v>
                </c:pt>
                <c:pt idx="3">
                  <c:v>16</c:v>
                </c:pt>
                <c:pt idx="4">
                  <c:v>4</c:v>
                </c:pt>
                <c:pt idx="5">
                  <c:v>13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31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D-44D4-B77C-DCAAFB393846}"/>
            </c:ext>
          </c:extLst>
        </c:ser>
        <c:ser>
          <c:idx val="1"/>
          <c:order val="1"/>
          <c:tx>
            <c:v>Interacciones medias por publicación</c:v>
          </c:tx>
          <c:spPr>
            <a:solidFill>
              <a:srgbClr val="C3D69B"/>
            </a:solidFill>
          </c:spPr>
          <c:invertIfNegative val="0"/>
          <c:dLbls>
            <c:dLbl>
              <c:idx val="0"/>
              <c:layout>
                <c:manualLayout>
                  <c:x val="1.2759170653907496E-2"/>
                  <c:y val="4.6948374163014988E-3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FD-44D4-B77C-DCAAFB393846}"/>
                </c:ext>
              </c:extLst>
            </c:dLbl>
            <c:dLbl>
              <c:idx val="1"/>
              <c:layout>
                <c:manualLayout>
                  <c:x val="1.7924092283294565E-3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FD-44D4-B77C-DCAAFB393846}"/>
                </c:ext>
              </c:extLst>
            </c:dLbl>
            <c:dLbl>
              <c:idx val="2"/>
              <c:layout>
                <c:manualLayout>
                  <c:x val="1.2759170653907496E-2"/>
                  <c:y val="-8.6071024999036862E-17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FD-44D4-B77C-DCAAFB393846}"/>
                </c:ext>
              </c:extLst>
            </c:dLbl>
            <c:dLbl>
              <c:idx val="3"/>
              <c:layout>
                <c:manualLayout>
                  <c:x val="8.1424936386768083E-3"/>
                  <c:y val="-1.7214198636196047E-16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FD-44D4-B77C-DCAAFB393846}"/>
                </c:ext>
              </c:extLst>
            </c:dLbl>
            <c:dLbl>
              <c:idx val="4"/>
              <c:layout>
                <c:manualLayout>
                  <c:x val="6.1068702290076335E-3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FD-44D4-B77C-DCAAFB393846}"/>
                </c:ext>
              </c:extLst>
            </c:dLbl>
            <c:dLbl>
              <c:idx val="5"/>
              <c:layout>
                <c:manualLayout>
                  <c:x val="8.1424936386767701E-3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FD-44D4-B77C-DCAAFB393846}"/>
                </c:ext>
              </c:extLst>
            </c:dLbl>
            <c:dLbl>
              <c:idx val="6"/>
              <c:layout>
                <c:manualLayout>
                  <c:x val="6.1068702290076335E-3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FD-44D4-B77C-DCAAFB393846}"/>
                </c:ext>
              </c:extLst>
            </c:dLbl>
            <c:dLbl>
              <c:idx val="7"/>
              <c:layout>
                <c:manualLayout>
                  <c:x val="8.1424936386767701E-3"/>
                  <c:y val="-1.7214198636196047E-16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FD-44D4-B77C-DCAAFB393846}"/>
                </c:ext>
              </c:extLst>
            </c:dLbl>
            <c:dLbl>
              <c:idx val="8"/>
              <c:layout>
                <c:manualLayout>
                  <c:x val="1.0178117048346057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FD-44D4-B77C-DCAAFB393846}"/>
                </c:ext>
              </c:extLst>
            </c:dLbl>
            <c:dLbl>
              <c:idx val="9"/>
              <c:layout>
                <c:manualLayout>
                  <c:x val="8.1424936386768447E-3"/>
                  <c:y val="-1.7214198636196047E-16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FD-44D4-B77C-DCAAFB393846}"/>
                </c:ext>
              </c:extLst>
            </c:dLbl>
            <c:dLbl>
              <c:idx val="10"/>
              <c:layout>
                <c:manualLayout>
                  <c:x val="8.1424936386768447E-3"/>
                  <c:y val="4.6948356807511738E-3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FD-44D4-B77C-DCAAFB393846}"/>
                </c:ext>
              </c:extLst>
            </c:dLbl>
            <c:dLbl>
              <c:idx val="11"/>
              <c:layout>
                <c:manualLayout>
                  <c:x val="1.2213740458015267E-2"/>
                  <c:y val="4.6948356807511738E-3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FD-44D4-B77C-DCAAFB393846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84AE2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'P8'!$C$10:$N$10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'P8'!$C$18:$N$18</c:f>
              <c:numCache>
                <c:formatCode>#,##0;\-#,##0;\-;\·\·</c:formatCode>
                <c:ptCount val="12"/>
                <c:pt idx="0">
                  <c:v>24.105263157894736</c:v>
                </c:pt>
                <c:pt idx="1">
                  <c:v>38.629629629629626</c:v>
                </c:pt>
                <c:pt idx="2">
                  <c:v>15.214285714285714</c:v>
                </c:pt>
                <c:pt idx="3">
                  <c:v>17.3125</c:v>
                </c:pt>
                <c:pt idx="4">
                  <c:v>9.75</c:v>
                </c:pt>
                <c:pt idx="5">
                  <c:v>8.8461538461538467</c:v>
                </c:pt>
                <c:pt idx="6">
                  <c:v>1.8333333333333333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18.096774193548388</c:v>
                </c:pt>
                <c:pt idx="11">
                  <c:v>19.642857142857142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D-44D4-B77C-DCAAFB393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507407"/>
        <c:axId val="1"/>
      </c:barChart>
      <c:catAx>
        <c:axId val="518507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51850740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742304215008025"/>
          <c:y val="0.21574322575875199"/>
          <c:w val="0.40317111347424522"/>
          <c:h val="0.16270193338508743"/>
        </c:manualLayout>
      </c:layout>
      <c:overlay val="1"/>
      <c:spPr>
        <a:noFill/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12.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Impacto de las publicaciones en X.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8.0399110416541446E-4"/>
          <c:y val="6.2649777473467989E-4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'P8'!$B$13</c:f>
              <c:strCache>
                <c:ptCount val="1"/>
                <c:pt idx="0">
                  <c:v>Impresiones</c:v>
                </c:pt>
              </c:strCache>
            </c:strRef>
          </c:tx>
          <c:marker>
            <c:symbol val="none"/>
          </c:marker>
          <c:dPt>
            <c:idx val="3"/>
            <c:bubble3D val="0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4B8-46A9-9402-02E4D07FA805}"/>
              </c:ext>
            </c:extLst>
          </c:dPt>
          <c:dLbls>
            <c:dLbl>
              <c:idx val="0"/>
              <c:layout>
                <c:manualLayout>
                  <c:x val="-4.7137590947199014E-2"/>
                  <c:y val="-8.334246262695424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B8-46A9-9402-02E4D07FA805}"/>
                </c:ext>
              </c:extLst>
            </c:dLbl>
            <c:dLbl>
              <c:idx val="5"/>
              <c:layout>
                <c:manualLayout>
                  <c:x val="-5.2766269384866296E-2"/>
                  <c:y val="-3.00179732968161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B8-46A9-9402-02E4D07FA805}"/>
                </c:ext>
              </c:extLst>
            </c:dLbl>
            <c:dLbl>
              <c:idx val="7"/>
              <c:layout>
                <c:manualLayout>
                  <c:x val="-3.6586083228146098E-2"/>
                  <c:y val="-8.074261097797558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B8-46A9-9402-02E4D07FA80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'P8'!$C$10:$N$10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'P8'!$C$13:$N$13</c:f>
              <c:numCache>
                <c:formatCode>#,##0;\-#,##0;\-;\·\·</c:formatCode>
                <c:ptCount val="12"/>
                <c:pt idx="0">
                  <c:v>10580</c:v>
                </c:pt>
                <c:pt idx="1">
                  <c:v>23718</c:v>
                </c:pt>
                <c:pt idx="2">
                  <c:v>4647</c:v>
                </c:pt>
                <c:pt idx="3">
                  <c:v>6515</c:v>
                </c:pt>
                <c:pt idx="4">
                  <c:v>1249</c:v>
                </c:pt>
                <c:pt idx="5">
                  <c:v>4657</c:v>
                </c:pt>
                <c:pt idx="6">
                  <c:v>1456</c:v>
                </c:pt>
                <c:pt idx="7">
                  <c:v>585</c:v>
                </c:pt>
                <c:pt idx="8">
                  <c:v>608</c:v>
                </c:pt>
                <c:pt idx="9">
                  <c:v>637</c:v>
                </c:pt>
                <c:pt idx="10">
                  <c:v>4804</c:v>
                </c:pt>
                <c:pt idx="11">
                  <c:v>3521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B8-46A9-9402-02E4D07FA805}"/>
            </c:ext>
          </c:extLst>
        </c:ser>
        <c:ser>
          <c:idx val="0"/>
          <c:order val="1"/>
          <c:tx>
            <c:strRef>
              <c:f>'P8'!$B$14</c:f>
              <c:strCache>
                <c:ptCount val="1"/>
                <c:pt idx="0">
                  <c:v>Interacciones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4B8-46A9-9402-02E4D07FA805}"/>
              </c:ext>
            </c:extLst>
          </c:dPt>
          <c:dLbls>
            <c:dLbl>
              <c:idx val="4"/>
              <c:layout>
                <c:manualLayout>
                  <c:x val="-2.9203252032520326E-2"/>
                  <c:y val="-2.277159648522195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B8-46A9-9402-02E4D07FA805}"/>
                </c:ext>
              </c:extLst>
            </c:dLbl>
            <c:dLbl>
              <c:idx val="6"/>
              <c:layout>
                <c:manualLayout>
                  <c:x val="-2.7035230352303524E-2"/>
                  <c:y val="-3.00179732968161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B8-46A9-9402-02E4D07FA805}"/>
                </c:ext>
              </c:extLst>
            </c:dLbl>
            <c:dLbl>
              <c:idx val="8"/>
              <c:layout>
                <c:manualLayout>
                  <c:x val="-2.3815803512365834E-2"/>
                  <c:y val="-4.6556544562364483E-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B8-46A9-9402-02E4D07FA805}"/>
                </c:ext>
              </c:extLst>
            </c:dLbl>
            <c:dLbl>
              <c:idx val="9"/>
              <c:layout>
                <c:manualLayout>
                  <c:x val="-2.2361403297870359E-2"/>
                  <c:y val="-1.552521967362775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B8-46A9-9402-02E4D07FA80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'P8'!$C$10:$N$10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'P8'!$C$14:$N$14</c:f>
              <c:numCache>
                <c:formatCode>#,##0;\-#,##0;\-;\·\·</c:formatCode>
                <c:ptCount val="12"/>
                <c:pt idx="0">
                  <c:v>458</c:v>
                </c:pt>
                <c:pt idx="1">
                  <c:v>1043</c:v>
                </c:pt>
                <c:pt idx="2">
                  <c:v>213</c:v>
                </c:pt>
                <c:pt idx="3">
                  <c:v>277</c:v>
                </c:pt>
                <c:pt idx="4">
                  <c:v>39</c:v>
                </c:pt>
                <c:pt idx="5">
                  <c:v>115</c:v>
                </c:pt>
                <c:pt idx="6">
                  <c:v>11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561</c:v>
                </c:pt>
                <c:pt idx="11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4B8-46A9-9402-02E4D07FA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515087"/>
        <c:axId val="1"/>
      </c:lineChart>
      <c:catAx>
        <c:axId val="518515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518515087"/>
        <c:crosses val="autoZero"/>
        <c:crossBetween val="between"/>
      </c:valAx>
    </c:plotArea>
    <c:legend>
      <c:legendPos val="b"/>
      <c:overlay val="0"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2.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Consultas de fondos. Distribución mensual por sexo.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overlay val="0"/>
      <c:spPr>
        <a:ln>
          <a:solidFill>
            <a:srgbClr val="007933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3828267434312647"/>
          <c:y val="0.21254732047382965"/>
          <c:w val="0.84342110461998698"/>
          <c:h val="0.683557888597258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'P3'!$B$33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</c:spPr>
          <c:invertIfNegative val="0"/>
          <c:cat>
            <c:strRef>
              <c:f>'P3'!$I$11:$T$11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'P3'!$I$33:$T$33</c:f>
              <c:numCache>
                <c:formatCode>#,##0;\-#,##0;\-;</c:formatCode>
                <c:ptCount val="12"/>
                <c:pt idx="0">
                  <c:v>304</c:v>
                </c:pt>
                <c:pt idx="1">
                  <c:v>451</c:v>
                </c:pt>
                <c:pt idx="2">
                  <c:v>155</c:v>
                </c:pt>
                <c:pt idx="3">
                  <c:v>160</c:v>
                </c:pt>
                <c:pt idx="4">
                  <c:v>166</c:v>
                </c:pt>
                <c:pt idx="5">
                  <c:v>274</c:v>
                </c:pt>
                <c:pt idx="6">
                  <c:v>195</c:v>
                </c:pt>
                <c:pt idx="7">
                  <c:v>379</c:v>
                </c:pt>
                <c:pt idx="8">
                  <c:v>241</c:v>
                </c:pt>
                <c:pt idx="9">
                  <c:v>294</c:v>
                </c:pt>
                <c:pt idx="10">
                  <c:v>553</c:v>
                </c:pt>
                <c:pt idx="11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7-4DB6-9FD8-5D9F0CC5FA6D}"/>
            </c:ext>
          </c:extLst>
        </c:ser>
        <c:ser>
          <c:idx val="1"/>
          <c:order val="1"/>
          <c:tx>
            <c:strRef>
              <c:f>'P3'!$B$34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</c:spPr>
          <c:invertIfNegative val="0"/>
          <c:cat>
            <c:strRef>
              <c:f>'P3'!$I$11:$T$11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'P3'!$I$34:$T$34</c:f>
              <c:numCache>
                <c:formatCode>#,##0;\-#,##0;\-;</c:formatCode>
                <c:ptCount val="12"/>
                <c:pt idx="0">
                  <c:v>511</c:v>
                </c:pt>
                <c:pt idx="1">
                  <c:v>343</c:v>
                </c:pt>
                <c:pt idx="2">
                  <c:v>234</c:v>
                </c:pt>
                <c:pt idx="3">
                  <c:v>306</c:v>
                </c:pt>
                <c:pt idx="4">
                  <c:v>211</c:v>
                </c:pt>
                <c:pt idx="5">
                  <c:v>115</c:v>
                </c:pt>
                <c:pt idx="6">
                  <c:v>164</c:v>
                </c:pt>
                <c:pt idx="7">
                  <c:v>181</c:v>
                </c:pt>
                <c:pt idx="8">
                  <c:v>132</c:v>
                </c:pt>
                <c:pt idx="9">
                  <c:v>206</c:v>
                </c:pt>
                <c:pt idx="10">
                  <c:v>421</c:v>
                </c:pt>
                <c:pt idx="11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7-4DB6-9FD8-5D9F0CC5F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9737935"/>
        <c:axId val="1"/>
      </c:barChart>
      <c:catAx>
        <c:axId val="85973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85973793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NewsGotT"/>
                <a:ea typeface="NewsGotT"/>
                <a:cs typeface="NewsGotT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3.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Consultas de base de datos. Distribución mensual.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1.8795582024328177E-2"/>
          <c:y val="1.455563087726617E-3"/>
        </c:manualLayout>
      </c:layout>
      <c:overlay val="0"/>
      <c:spPr>
        <a:noFill/>
        <a:ln w="12700">
          <a:solidFill>
            <a:srgbClr val="36904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8910980609029225E-2"/>
          <c:y val="0.31226374983670024"/>
          <c:w val="0.9096037527440326"/>
          <c:h val="0.58500051266483177"/>
        </c:manualLayout>
      </c:layout>
      <c:lineChart>
        <c:grouping val="standard"/>
        <c:varyColors val="0"/>
        <c:ser>
          <c:idx val="2"/>
          <c:order val="0"/>
          <c:tx>
            <c:strRef>
              <c:f>'P4'!$B$21</c:f>
              <c:strCache>
                <c:ptCount val="1"/>
                <c:pt idx="0">
                  <c:v>Hombres</c:v>
                </c:pt>
              </c:strCache>
            </c:strRef>
          </c:tx>
          <c:spPr>
            <a:ln w="19050">
              <a:solidFill>
                <a:srgbClr val="43939D"/>
              </a:solidFill>
              <a:prstDash val="solid"/>
            </a:ln>
          </c:spPr>
          <c:marker>
            <c:symbol val="none"/>
          </c:marker>
          <c:cat>
            <c:strRef>
              <c:f>'P4'!$C$19:$N$19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'P4'!$C$21:$N$21</c:f>
              <c:numCache>
                <c:formatCode>#,##0;\-#,##0;\-;</c:formatCode>
                <c:ptCount val="12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9</c:v>
                </c:pt>
                <c:pt idx="4">
                  <c:v>10</c:v>
                </c:pt>
                <c:pt idx="5">
                  <c:v>18</c:v>
                </c:pt>
                <c:pt idx="6">
                  <c:v>20</c:v>
                </c:pt>
                <c:pt idx="7">
                  <c:v>40</c:v>
                </c:pt>
                <c:pt idx="8">
                  <c:v>37</c:v>
                </c:pt>
                <c:pt idx="9">
                  <c:v>34</c:v>
                </c:pt>
                <c:pt idx="10">
                  <c:v>25</c:v>
                </c:pt>
                <c:pt idx="1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F-48E3-9766-9A3C5214FDED}"/>
            </c:ext>
          </c:extLst>
        </c:ser>
        <c:ser>
          <c:idx val="3"/>
          <c:order val="1"/>
          <c:tx>
            <c:strRef>
              <c:f>'P4'!$B$22</c:f>
              <c:strCache>
                <c:ptCount val="1"/>
                <c:pt idx="0">
                  <c:v>Mujeres</c:v>
                </c:pt>
              </c:strCache>
            </c:strRef>
          </c:tx>
          <c:spPr>
            <a:ln w="19050">
              <a:solidFill>
                <a:srgbClr val="FC5937"/>
              </a:solidFill>
              <a:prstDash val="solid"/>
            </a:ln>
          </c:spPr>
          <c:marker>
            <c:symbol val="none"/>
          </c:marker>
          <c:cat>
            <c:strRef>
              <c:f>'P4'!$C$19:$N$19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'P4'!$C$22:$N$22</c:f>
              <c:numCache>
                <c:formatCode>#,##0;\-#,##0;\-;</c:formatCode>
                <c:ptCount val="12"/>
                <c:pt idx="0">
                  <c:v>15</c:v>
                </c:pt>
                <c:pt idx="1">
                  <c:v>19</c:v>
                </c:pt>
                <c:pt idx="2">
                  <c:v>18</c:v>
                </c:pt>
                <c:pt idx="3">
                  <c:v>12</c:v>
                </c:pt>
                <c:pt idx="4">
                  <c:v>15</c:v>
                </c:pt>
                <c:pt idx="5">
                  <c:v>28</c:v>
                </c:pt>
                <c:pt idx="6">
                  <c:v>27</c:v>
                </c:pt>
                <c:pt idx="7">
                  <c:v>41</c:v>
                </c:pt>
                <c:pt idx="8">
                  <c:v>33</c:v>
                </c:pt>
                <c:pt idx="9">
                  <c:v>48</c:v>
                </c:pt>
                <c:pt idx="10">
                  <c:v>14</c:v>
                </c:pt>
                <c:pt idx="11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F-48E3-9766-9A3C5214FDED}"/>
            </c:ext>
          </c:extLst>
        </c:ser>
        <c:ser>
          <c:idx val="0"/>
          <c:order val="2"/>
          <c:tx>
            <c:v>"Media"</c:v>
          </c:tx>
          <c:spPr>
            <a:ln w="19050" cap="rnd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'P4'!$C$19:$N$19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'P4'!$C$24:$N$24</c:f>
              <c:numCache>
                <c:formatCode>#,##0;\-#,##0;\-;</c:formatCode>
                <c:ptCount val="12"/>
                <c:pt idx="0">
                  <c:v>30.666666666666668</c:v>
                </c:pt>
                <c:pt idx="1">
                  <c:v>30.666666666666668</c:v>
                </c:pt>
                <c:pt idx="2">
                  <c:v>30.666666666666668</c:v>
                </c:pt>
                <c:pt idx="3">
                  <c:v>30.666666666666668</c:v>
                </c:pt>
                <c:pt idx="4">
                  <c:v>30.666666666666668</c:v>
                </c:pt>
                <c:pt idx="5">
                  <c:v>30.666666666666668</c:v>
                </c:pt>
                <c:pt idx="6">
                  <c:v>30.666666666666668</c:v>
                </c:pt>
                <c:pt idx="7">
                  <c:v>30.666666666666668</c:v>
                </c:pt>
                <c:pt idx="8">
                  <c:v>30.666666666666668</c:v>
                </c:pt>
                <c:pt idx="9">
                  <c:v>30.666666666666668</c:v>
                </c:pt>
                <c:pt idx="10">
                  <c:v>30.666666666666668</c:v>
                </c:pt>
                <c:pt idx="11">
                  <c:v>30.666666666666668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8F-48E3-9766-9A3C5214F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740335"/>
        <c:axId val="1"/>
      </c:lineChart>
      <c:catAx>
        <c:axId val="859740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85974033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926122813328537"/>
          <c:y val="0.19057968747284074"/>
          <c:w val="0.48591816885833433"/>
          <c:h val="0.3810874137421563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NewsGotT" pitchFamily="2" charset="0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NewsGotT"/>
                <a:ea typeface="NewsGotT"/>
                <a:cs typeface="NewsGotT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4.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Visitas institucionales. Datos desagregados por género. </a:t>
            </a: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1.355480741585747E-2"/>
          <c:y val="4.6513160618329649E-2"/>
        </c:manualLayout>
      </c:layout>
      <c:overlay val="0"/>
      <c:spPr>
        <a:noFill/>
        <a:ln w="12700">
          <a:solidFill>
            <a:srgbClr val="36904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508630538829707"/>
          <c:y val="0.32689604975848607"/>
          <c:w val="0.87182324008757783"/>
          <c:h val="0.573664174780732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'P4'!$B$39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2.5306282968684649E-4"/>
                  <c:y val="-7.5709779179810727E-2"/>
                </c:manualLayout>
              </c:layout>
              <c:spPr>
                <a:solidFill>
                  <a:schemeClr val="bg1"/>
                </a:solidFill>
                <a:ln w="12700"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F8-4C12-A4A4-20CC4C991BA8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rgbClr val="43939D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('P4'!$B$30,'P4'!$B$34)</c:f>
              <c:strCache>
                <c:ptCount val="2"/>
                <c:pt idx="0">
                  <c:v>Españoles</c:v>
                </c:pt>
                <c:pt idx="1">
                  <c:v>Extranjeros</c:v>
                </c:pt>
              </c:strCache>
            </c:strRef>
          </c:cat>
          <c:val>
            <c:numRef>
              <c:f>('P4'!$O$31,'P4'!$O$35)</c:f>
              <c:numCache>
                <c:formatCode>#,##0;\-#,##0;\-;\-</c:formatCode>
                <c:ptCount val="2"/>
                <c:pt idx="0">
                  <c:v>787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F8-4C12-A4A4-20CC4C991BA8}"/>
            </c:ext>
          </c:extLst>
        </c:ser>
        <c:ser>
          <c:idx val="1"/>
          <c:order val="1"/>
          <c:tx>
            <c:strRef>
              <c:f>'P4'!$B$40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0.13100640022520843"/>
                </c:manualLayout>
              </c:layout>
              <c:spPr>
                <a:solidFill>
                  <a:schemeClr val="bg1"/>
                </a:solidFill>
                <a:ln w="6350"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F8-4C12-A4A4-20CC4C991BA8}"/>
                </c:ext>
              </c:extLst>
            </c:dLbl>
            <c:spPr>
              <a:solidFill>
                <a:schemeClr val="bg1"/>
              </a:solidFill>
              <a:ln w="6350">
                <a:solidFill>
                  <a:srgbClr val="FC5937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('P4'!$B$30,'P4'!$B$34)</c:f>
              <c:strCache>
                <c:ptCount val="2"/>
                <c:pt idx="0">
                  <c:v>Españoles</c:v>
                </c:pt>
                <c:pt idx="1">
                  <c:v>Extranjeros</c:v>
                </c:pt>
              </c:strCache>
            </c:strRef>
          </c:cat>
          <c:val>
            <c:numRef>
              <c:f>('P4'!$O$32,'P4'!$O$36)</c:f>
              <c:numCache>
                <c:formatCode>#,##0;\-#,##0;\-;\-</c:formatCode>
                <c:ptCount val="2"/>
                <c:pt idx="0">
                  <c:v>745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F8-4C12-A4A4-20CC4C991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1578415"/>
        <c:axId val="1"/>
      </c:barChart>
      <c:catAx>
        <c:axId val="81578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815784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89716479786316"/>
          <c:y val="0.31138743303774724"/>
          <c:w val="0.8804655778451721"/>
          <c:h val="0.463757503498182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NewsGotT" pitchFamily="2" charset="0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5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. Exposiciones temporales. Nº de asistentes. Distribución mensual.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6.9048991354466849E-2"/>
          <c:y val="1.2066365007541479E-2"/>
        </c:manualLayout>
      </c:layout>
      <c:overlay val="0"/>
      <c:spPr>
        <a:noFill/>
        <a:ln w="12700">
          <a:solidFill>
            <a:srgbClr val="36904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809204064215922E-2"/>
          <c:y val="0.25713423831070892"/>
          <c:w val="0.81494130718322788"/>
          <c:h val="0.59979857721404739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73C5E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'P5'!$C$11:$N$11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'P5'!$C$14:$N$14</c:f>
              <c:numCache>
                <c:formatCode>#,##0;\-#,##0;\-;</c:formatCode>
                <c:ptCount val="12"/>
                <c:pt idx="0">
                  <c:v>813</c:v>
                </c:pt>
                <c:pt idx="1">
                  <c:v>1201</c:v>
                </c:pt>
                <c:pt idx="2">
                  <c:v>1575</c:v>
                </c:pt>
                <c:pt idx="3">
                  <c:v>1984</c:v>
                </c:pt>
                <c:pt idx="4">
                  <c:v>1832</c:v>
                </c:pt>
                <c:pt idx="5">
                  <c:v>1552</c:v>
                </c:pt>
                <c:pt idx="6">
                  <c:v>709</c:v>
                </c:pt>
                <c:pt idx="7">
                  <c:v>816</c:v>
                </c:pt>
                <c:pt idx="8">
                  <c:v>937</c:v>
                </c:pt>
                <c:pt idx="9">
                  <c:v>940</c:v>
                </c:pt>
                <c:pt idx="10">
                  <c:v>1032</c:v>
                </c:pt>
                <c:pt idx="11">
                  <c:v>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3-40A5-BC99-A85C68E2B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57343967"/>
        <c:axId val="1"/>
      </c:barChart>
      <c:catAx>
        <c:axId val="857343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;\-#,##0;\-;" sourceLinked="1"/>
        <c:majorTickMark val="out"/>
        <c:minorTickMark val="none"/>
        <c:tickLblPos val="nextTo"/>
        <c:crossAx val="857343967"/>
        <c:crosses val="autoZero"/>
        <c:crossBetween val="between"/>
        <c:minorUnit val="2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NewsGotT"/>
                <a:ea typeface="NewsGotT"/>
                <a:cs typeface="NewsGotT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6. 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Actividades culturales. Nº de asistentes. Distribución mensual.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overlay val="0"/>
      <c:spPr>
        <a:noFill/>
        <a:ln w="12700">
          <a:solidFill>
            <a:srgbClr val="369040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606837606837601E-2"/>
          <c:y val="0.17994252873563218"/>
          <c:w val="0.88034188034188032"/>
          <c:h val="0.6837736446737261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4F6228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'P5'!$C$23:$N$23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'P5'!$C$26:$N$26</c:f>
              <c:numCache>
                <c:formatCode>#,##0;\-#,##0;\-;</c:formatCode>
                <c:ptCount val="12"/>
                <c:pt idx="0">
                  <c:v>0</c:v>
                </c:pt>
                <c:pt idx="1">
                  <c:v>183</c:v>
                </c:pt>
                <c:pt idx="2">
                  <c:v>0</c:v>
                </c:pt>
                <c:pt idx="3">
                  <c:v>0</c:v>
                </c:pt>
                <c:pt idx="4">
                  <c:v>39</c:v>
                </c:pt>
                <c:pt idx="5">
                  <c:v>381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279</c:v>
                </c:pt>
                <c:pt idx="1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2-4414-AF9A-2643AA2C3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57344447"/>
        <c:axId val="1"/>
      </c:barChart>
      <c:catAx>
        <c:axId val="857344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;\-#,##0;\-;" sourceLinked="1"/>
        <c:majorTickMark val="out"/>
        <c:minorTickMark val="none"/>
        <c:tickLblPos val="nextTo"/>
        <c:crossAx val="857344447"/>
        <c:crosses val="autoZero"/>
        <c:crossBetween val="between"/>
        <c:min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NewsGotT" pitchFamily="2" charset="0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7.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Página web.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0.26481044036162144"/>
          <c:y val="1.1731719018993595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1610874188171734"/>
          <c:y val="0.12529859693464243"/>
          <c:w val="0.8624800659041707"/>
          <c:h val="0.67647419072615922"/>
        </c:manualLayout>
      </c:layout>
      <c:lineChart>
        <c:grouping val="standard"/>
        <c:varyColors val="0"/>
        <c:ser>
          <c:idx val="2"/>
          <c:order val="0"/>
          <c:tx>
            <c:strRef>
              <c:f>'P6'!$B$11</c:f>
              <c:strCache>
                <c:ptCount val="1"/>
                <c:pt idx="0">
                  <c:v>Usuarios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'P6'!$C$11:$N$11</c:f>
              <c:numCache>
                <c:formatCode>#,##0;\-#,##0;\-;\·\·</c:formatCode>
                <c:ptCount val="12"/>
                <c:pt idx="0">
                  <c:v>982</c:v>
                </c:pt>
                <c:pt idx="1">
                  <c:v>2097</c:v>
                </c:pt>
                <c:pt idx="2">
                  <c:v>2266</c:v>
                </c:pt>
                <c:pt idx="3">
                  <c:v>2366</c:v>
                </c:pt>
                <c:pt idx="4">
                  <c:v>2262</c:v>
                </c:pt>
                <c:pt idx="5">
                  <c:v>1600</c:v>
                </c:pt>
                <c:pt idx="6">
                  <c:v>1200</c:v>
                </c:pt>
                <c:pt idx="7">
                  <c:v>1100</c:v>
                </c:pt>
                <c:pt idx="8">
                  <c:v>1476</c:v>
                </c:pt>
                <c:pt idx="9">
                  <c:v>2040</c:v>
                </c:pt>
                <c:pt idx="10">
                  <c:v>3400</c:v>
                </c:pt>
                <c:pt idx="11">
                  <c:v>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2A-4022-9B17-03268EB9A02C}"/>
            </c:ext>
          </c:extLst>
        </c:ser>
        <c:ser>
          <c:idx val="0"/>
          <c:order val="1"/>
          <c:tx>
            <c:strRef>
              <c:f>'P6'!$B$12</c:f>
              <c:strCache>
                <c:ptCount val="1"/>
                <c:pt idx="0">
                  <c:v>Sesiones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square"/>
            <c:size val="4"/>
          </c:marker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'P6'!$C$12:$N$12</c:f>
              <c:numCache>
                <c:formatCode>#,##0;\-#,##0;\-;\·\·</c:formatCode>
                <c:ptCount val="12"/>
                <c:pt idx="0">
                  <c:v>1045</c:v>
                </c:pt>
                <c:pt idx="1">
                  <c:v>2460</c:v>
                </c:pt>
                <c:pt idx="2">
                  <c:v>2721</c:v>
                </c:pt>
                <c:pt idx="3">
                  <c:v>2852</c:v>
                </c:pt>
                <c:pt idx="4">
                  <c:v>2762</c:v>
                </c:pt>
                <c:pt idx="5">
                  <c:v>2027</c:v>
                </c:pt>
                <c:pt idx="6">
                  <c:v>1482</c:v>
                </c:pt>
                <c:pt idx="7">
                  <c:v>1429</c:v>
                </c:pt>
                <c:pt idx="8">
                  <c:v>1813</c:v>
                </c:pt>
                <c:pt idx="9">
                  <c:v>2620</c:v>
                </c:pt>
                <c:pt idx="10">
                  <c:v>4166</c:v>
                </c:pt>
                <c:pt idx="11">
                  <c:v>2814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A-4022-9B17-03268EB9A02C}"/>
            </c:ext>
          </c:extLst>
        </c:ser>
        <c:ser>
          <c:idx val="3"/>
          <c:order val="2"/>
          <c:tx>
            <c:strRef>
              <c:f>'P6'!$B$13</c:f>
              <c:strCache>
                <c:ptCount val="1"/>
                <c:pt idx="0">
                  <c:v>Páginas vistas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4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'P6'!$C$13:$N$13</c:f>
              <c:numCache>
                <c:formatCode>#,##0;\-#,##0;\-;\·\·</c:formatCode>
                <c:ptCount val="12"/>
                <c:pt idx="0">
                  <c:v>1167</c:v>
                </c:pt>
                <c:pt idx="1">
                  <c:v>6489</c:v>
                </c:pt>
                <c:pt idx="2">
                  <c:v>7069</c:v>
                </c:pt>
                <c:pt idx="3">
                  <c:v>7227</c:v>
                </c:pt>
                <c:pt idx="4">
                  <c:v>7077</c:v>
                </c:pt>
                <c:pt idx="5">
                  <c:v>5200</c:v>
                </c:pt>
                <c:pt idx="6">
                  <c:v>4200</c:v>
                </c:pt>
                <c:pt idx="7">
                  <c:v>3983</c:v>
                </c:pt>
                <c:pt idx="8">
                  <c:v>2425</c:v>
                </c:pt>
                <c:pt idx="9">
                  <c:v>3505</c:v>
                </c:pt>
                <c:pt idx="10">
                  <c:v>12000</c:v>
                </c:pt>
                <c:pt idx="11">
                  <c:v>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2A-4022-9B17-03268EB9A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245743"/>
        <c:axId val="1"/>
      </c:lineChart>
      <c:catAx>
        <c:axId val="544245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544245743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8.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Número medio de páginas vistas por usuario.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9.7777323289134313E-2"/>
          <c:y val="2.4960876755609311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4.6522056897003464E-2"/>
          <c:y val="0.22440961337513063"/>
          <c:w val="0.93219098050572047"/>
          <c:h val="0.670881280905717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870A4"/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B870A4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'P6'!$C$15:$N$15</c:f>
              <c:numCache>
                <c:formatCode>#,##0.00;\-#,##0.00;\-;\·\·</c:formatCode>
                <c:ptCount val="12"/>
                <c:pt idx="0">
                  <c:v>1.1883910386965377</c:v>
                </c:pt>
                <c:pt idx="1">
                  <c:v>3.0944206008583692</c:v>
                </c:pt>
                <c:pt idx="2">
                  <c:v>3.1195939982347749</c:v>
                </c:pt>
                <c:pt idx="3">
                  <c:v>3.0545224006762468</c:v>
                </c:pt>
                <c:pt idx="4">
                  <c:v>3.1286472148541113</c:v>
                </c:pt>
                <c:pt idx="5">
                  <c:v>3.25</c:v>
                </c:pt>
                <c:pt idx="6">
                  <c:v>3.5</c:v>
                </c:pt>
                <c:pt idx="7">
                  <c:v>3.6209090909090911</c:v>
                </c:pt>
                <c:pt idx="8">
                  <c:v>1.6429539295392954</c:v>
                </c:pt>
                <c:pt idx="9">
                  <c:v>1.7181372549019607</c:v>
                </c:pt>
                <c:pt idx="10">
                  <c:v>3.5294117647058822</c:v>
                </c:pt>
                <c:pt idx="11">
                  <c:v>2.7084078711985691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C-4AA0-BA50-E3FCE96D2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506447"/>
        <c:axId val="1"/>
      </c:barChart>
      <c:catAx>
        <c:axId val="5185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1"/>
        <c:axPos val="l"/>
        <c:majorGridlines/>
        <c:numFmt formatCode="#,##0.00;\-#,##0.00;\-;\·\·" sourceLinked="1"/>
        <c:majorTickMark val="out"/>
        <c:minorTickMark val="none"/>
        <c:tickLblPos val="nextTo"/>
        <c:crossAx val="51850644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9.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Número de publicaciones en Facebook e interacciones medias por publicación.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9.1290520015470163E-3"/>
          <c:y val="2.4960629921259844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'P7'!$B$11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dLbls>
            <c:dLbl>
              <c:idx val="2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839-40C0-9E9B-F7E3CE43E5BE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839-40C0-9E9B-F7E3CE43E5BE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839-40C0-9E9B-F7E3CE43E5BE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'P7'!$C$11:$N$11</c:f>
              <c:numCache>
                <c:formatCode>#,##0;\-#,##0;\-;\·\·</c:formatCode>
                <c:ptCount val="12"/>
                <c:pt idx="0">
                  <c:v>18</c:v>
                </c:pt>
                <c:pt idx="1">
                  <c:v>29</c:v>
                </c:pt>
                <c:pt idx="2">
                  <c:v>14</c:v>
                </c:pt>
                <c:pt idx="3">
                  <c:v>17</c:v>
                </c:pt>
                <c:pt idx="4">
                  <c:v>4</c:v>
                </c:pt>
                <c:pt idx="5">
                  <c:v>13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31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39-40C0-9E9B-F7E3CE43E5BE}"/>
            </c:ext>
          </c:extLst>
        </c:ser>
        <c:ser>
          <c:idx val="1"/>
          <c:order val="1"/>
          <c:tx>
            <c:v>Interacciones medias por publicación</c:v>
          </c:tx>
          <c:spPr>
            <a:solidFill>
              <a:srgbClr val="C3D69B"/>
            </a:solidFill>
          </c:spPr>
          <c:invertIfNegative val="0"/>
          <c:dLbls>
            <c:dLbl>
              <c:idx val="0"/>
              <c:layout>
                <c:manualLayout>
                  <c:x val="5.6497175141242938E-3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39-40C0-9E9B-F7E3CE43E5BE}"/>
                </c:ext>
              </c:extLst>
            </c:dLbl>
            <c:dLbl>
              <c:idx val="1"/>
              <c:layout>
                <c:manualLayout>
                  <c:x val="9.4161958568738224E-3"/>
                  <c:y val="4.6296296296296294E-3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39-40C0-9E9B-F7E3CE43E5BE}"/>
                </c:ext>
              </c:extLst>
            </c:dLbl>
            <c:dLbl>
              <c:idx val="2"/>
              <c:layout>
                <c:manualLayout>
                  <c:x val="5.6497175141242591E-3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39-40C0-9E9B-F7E3CE43E5BE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839-40C0-9E9B-F7E3CE43E5BE}"/>
                </c:ext>
              </c:extLst>
            </c:dLbl>
            <c:dLbl>
              <c:idx val="5"/>
              <c:layout>
                <c:manualLayout>
                  <c:x val="1.2232415902140673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39-40C0-9E9B-F7E3CE43E5BE}"/>
                </c:ext>
              </c:extLst>
            </c:dLbl>
            <c:dLbl>
              <c:idx val="6"/>
              <c:layout>
                <c:manualLayout>
                  <c:x val="1.2232415902140598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39-40C0-9E9B-F7E3CE43E5BE}"/>
                </c:ext>
              </c:extLst>
            </c:dLbl>
            <c:dLbl>
              <c:idx val="7"/>
              <c:layout>
                <c:manualLayout>
                  <c:x val="1.2232415902140673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39-40C0-9E9B-F7E3CE43E5BE}"/>
                </c:ext>
              </c:extLst>
            </c:dLbl>
            <c:dLbl>
              <c:idx val="8"/>
              <c:layout>
                <c:manualLayout>
                  <c:x val="1.0193679918450561E-2"/>
                  <c:y val="-1.6975112544026657E-16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39-40C0-9E9B-F7E3CE43E5BE}"/>
                </c:ext>
              </c:extLst>
            </c:dLbl>
            <c:dLbl>
              <c:idx val="9"/>
              <c:layout>
                <c:manualLayout>
                  <c:x val="1.2232415902140524E-2"/>
                  <c:y val="-1.6975112544026657E-16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39-40C0-9E9B-F7E3CE43E5BE}"/>
                </c:ext>
              </c:extLst>
            </c:dLbl>
            <c:dLbl>
              <c:idx val="10"/>
              <c:layout>
                <c:manualLayout>
                  <c:x val="1.2232415902140524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39-40C0-9E9B-F7E3CE43E5BE}"/>
                </c:ext>
              </c:extLst>
            </c:dLbl>
            <c:dLbl>
              <c:idx val="11"/>
              <c:layout>
                <c:manualLayout>
                  <c:x val="8.1549439347602982E-3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39-40C0-9E9B-F7E3CE43E5BE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84AE2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'P7'!$C$18:$N$18</c:f>
              <c:numCache>
                <c:formatCode>#,##0;\-#,##0;\-;\·\·</c:formatCode>
                <c:ptCount val="12"/>
                <c:pt idx="0">
                  <c:v>52.722222222222221</c:v>
                </c:pt>
                <c:pt idx="1">
                  <c:v>34.068965517241381</c:v>
                </c:pt>
                <c:pt idx="2">
                  <c:v>41.285714285714285</c:v>
                </c:pt>
                <c:pt idx="3">
                  <c:v>43.235294117647058</c:v>
                </c:pt>
                <c:pt idx="4">
                  <c:v>70</c:v>
                </c:pt>
                <c:pt idx="5">
                  <c:v>1.0769230769230769</c:v>
                </c:pt>
                <c:pt idx="6">
                  <c:v>3.8571428571428572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42.387096774193552</c:v>
                </c:pt>
                <c:pt idx="11">
                  <c:v>44.81818181818182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839-40C0-9E9B-F7E3CE43E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504047"/>
        <c:axId val="1"/>
      </c:barChart>
      <c:catAx>
        <c:axId val="518504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51850404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704681228151201"/>
          <c:y val="0.22020669291338582"/>
          <c:w val="0.34358915435999693"/>
          <c:h val="0.16792760279965005"/>
        </c:manualLayout>
      </c:layout>
      <c:overlay val="1"/>
      <c:spPr>
        <a:noFill/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37</xdr:row>
      <xdr:rowOff>95250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1A27AA3C-2A48-2108-167B-B82356837329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Centros de Documentación y Bibliotecas Especializadas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Centro Andaluz de Documentación del Flamenco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2023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7 de febrero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956138" name="1 Grupo">
          <a:extLst>
            <a:ext uri="{FF2B5EF4-FFF2-40B4-BE49-F238E27FC236}">
              <a16:creationId xmlns:a16="http://schemas.microsoft.com/office/drawing/2014/main" id="{69BDA48C-7D56-5B8D-FD08-AC2DC9E22817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956140" name="Placeholder">
            <a:extLst>
              <a:ext uri="{FF2B5EF4-FFF2-40B4-BE49-F238E27FC236}">
                <a16:creationId xmlns:a16="http://schemas.microsoft.com/office/drawing/2014/main" id="{51051526-F7C8-AE73-B779-EF777D0FDE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58675D82-EE73-1454-BA39-CE8C5783B859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Turismo,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956139" name="1 Imagen">
          <a:extLst>
            <a:ext uri="{FF2B5EF4-FFF2-40B4-BE49-F238E27FC236}">
              <a16:creationId xmlns:a16="http://schemas.microsoft.com/office/drawing/2014/main" id="{80335C41-EBF0-91AE-27D0-1CA2C3001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219075</xdr:rowOff>
    </xdr:from>
    <xdr:to>
      <xdr:col>2</xdr:col>
      <xdr:colOff>476250</xdr:colOff>
      <xdr:row>4</xdr:row>
      <xdr:rowOff>47625</xdr:rowOff>
    </xdr:to>
    <xdr:pic>
      <xdr:nvPicPr>
        <xdr:cNvPr id="748721" name="4 Imagen">
          <a:extLst>
            <a:ext uri="{FF2B5EF4-FFF2-40B4-BE49-F238E27FC236}">
              <a16:creationId xmlns:a16="http://schemas.microsoft.com/office/drawing/2014/main" id="{9962FF06-D6B2-B941-99CC-F31DDB0F6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190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228600</xdr:colOff>
      <xdr:row>0</xdr:row>
      <xdr:rowOff>161925</xdr:rowOff>
    </xdr:to>
    <xdr:pic>
      <xdr:nvPicPr>
        <xdr:cNvPr id="956565" name="4 Imagen">
          <a:extLst>
            <a:ext uri="{FF2B5EF4-FFF2-40B4-BE49-F238E27FC236}">
              <a16:creationId xmlns:a16="http://schemas.microsoft.com/office/drawing/2014/main" id="{2424A50E-E75F-4BEC-E7C6-33BFDF46D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35</xdr:row>
      <xdr:rowOff>123825</xdr:rowOff>
    </xdr:from>
    <xdr:to>
      <xdr:col>12</xdr:col>
      <xdr:colOff>314325</xdr:colOff>
      <xdr:row>50</xdr:row>
      <xdr:rowOff>104775</xdr:rowOff>
    </xdr:to>
    <xdr:graphicFrame macro="">
      <xdr:nvGraphicFramePr>
        <xdr:cNvPr id="745995" name="2 Gráfico">
          <a:extLst>
            <a:ext uri="{FF2B5EF4-FFF2-40B4-BE49-F238E27FC236}">
              <a16:creationId xmlns:a16="http://schemas.microsoft.com/office/drawing/2014/main" id="{BFA3B633-087D-648E-029C-E0D4CCC8C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352425</xdr:colOff>
      <xdr:row>35</xdr:row>
      <xdr:rowOff>85725</xdr:rowOff>
    </xdr:from>
    <xdr:to>
      <xdr:col>21</xdr:col>
      <xdr:colOff>0</xdr:colOff>
      <xdr:row>51</xdr:row>
      <xdr:rowOff>0</xdr:rowOff>
    </xdr:to>
    <xdr:graphicFrame macro="">
      <xdr:nvGraphicFramePr>
        <xdr:cNvPr id="745996" name="3 Gráfico">
          <a:extLst>
            <a:ext uri="{FF2B5EF4-FFF2-40B4-BE49-F238E27FC236}">
              <a16:creationId xmlns:a16="http://schemas.microsoft.com/office/drawing/2014/main" id="{ABA94C6D-6571-B933-73AE-FDFA8DDA3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381000</xdr:colOff>
      <xdr:row>0</xdr:row>
      <xdr:rowOff>219075</xdr:rowOff>
    </xdr:from>
    <xdr:to>
      <xdr:col>8</xdr:col>
      <xdr:colOff>104775</xdr:colOff>
      <xdr:row>4</xdr:row>
      <xdr:rowOff>142875</xdr:rowOff>
    </xdr:to>
    <xdr:pic>
      <xdr:nvPicPr>
        <xdr:cNvPr id="745997" name="4 Imagen">
          <a:extLst>
            <a:ext uri="{FF2B5EF4-FFF2-40B4-BE49-F238E27FC236}">
              <a16:creationId xmlns:a16="http://schemas.microsoft.com/office/drawing/2014/main" id="{9B684063-42ED-B1E4-2A0B-FC6AF0CB2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0.61042</cdr:x>
      <cdr:y>0.20123</cdr:y>
    </cdr:from>
    <cdr:to>
      <cdr:x>0.97414</cdr:x>
      <cdr:y>0.37114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43150" y="557758"/>
          <a:ext cx="1396159" cy="470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Total mujeres:</a:t>
          </a:r>
          <a:r>
            <a:rPr lang="es-ES" sz="9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 3.160</a:t>
          </a:r>
          <a:endParaRPr lang="es-ES" sz="9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s-ES" sz="9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Total</a:t>
          </a:r>
          <a:r>
            <a:rPr lang="es-ES" sz="900" b="1" baseline="0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 hombres: 3.508</a:t>
          </a:r>
          <a:endParaRPr lang="es-ES" sz="900" b="1">
            <a:solidFill>
              <a:srgbClr val="43939D"/>
            </a:solidFill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28575</xdr:rowOff>
    </xdr:from>
    <xdr:to>
      <xdr:col>9</xdr:col>
      <xdr:colOff>85725</xdr:colOff>
      <xdr:row>56</xdr:row>
      <xdr:rowOff>133350</xdr:rowOff>
    </xdr:to>
    <xdr:graphicFrame macro="">
      <xdr:nvGraphicFramePr>
        <xdr:cNvPr id="747020" name="Gráfico 1">
          <a:extLst>
            <a:ext uri="{FF2B5EF4-FFF2-40B4-BE49-F238E27FC236}">
              <a16:creationId xmlns:a16="http://schemas.microsoft.com/office/drawing/2014/main" id="{B018A868-77CE-1B3E-1CF5-ADBD17753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40</xdr:row>
      <xdr:rowOff>47625</xdr:rowOff>
    </xdr:from>
    <xdr:to>
      <xdr:col>15</xdr:col>
      <xdr:colOff>457200</xdr:colOff>
      <xdr:row>56</xdr:row>
      <xdr:rowOff>114300</xdr:rowOff>
    </xdr:to>
    <xdr:graphicFrame macro="">
      <xdr:nvGraphicFramePr>
        <xdr:cNvPr id="747021" name="Gráfico 2">
          <a:extLst>
            <a:ext uri="{FF2B5EF4-FFF2-40B4-BE49-F238E27FC236}">
              <a16:creationId xmlns:a16="http://schemas.microsoft.com/office/drawing/2014/main" id="{B2B6E400-0254-BECF-E25F-3E9CFEE46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361950</xdr:colOff>
      <xdr:row>0</xdr:row>
      <xdr:rowOff>209550</xdr:rowOff>
    </xdr:from>
    <xdr:to>
      <xdr:col>2</xdr:col>
      <xdr:colOff>209550</xdr:colOff>
      <xdr:row>4</xdr:row>
      <xdr:rowOff>133350</xdr:rowOff>
    </xdr:to>
    <xdr:pic>
      <xdr:nvPicPr>
        <xdr:cNvPr id="747022" name="4 Imagen">
          <a:extLst>
            <a:ext uri="{FF2B5EF4-FFF2-40B4-BE49-F238E27FC236}">
              <a16:creationId xmlns:a16="http://schemas.microsoft.com/office/drawing/2014/main" id="{050CEE2D-CBBD-27B5-3148-7EF5708BF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29</xdr:row>
      <xdr:rowOff>133350</xdr:rowOff>
    </xdr:from>
    <xdr:to>
      <xdr:col>14</xdr:col>
      <xdr:colOff>419100</xdr:colOff>
      <xdr:row>41</xdr:row>
      <xdr:rowOff>66675</xdr:rowOff>
    </xdr:to>
    <xdr:graphicFrame macro="">
      <xdr:nvGraphicFramePr>
        <xdr:cNvPr id="748193" name="Gráfico 1">
          <a:extLst>
            <a:ext uri="{FF2B5EF4-FFF2-40B4-BE49-F238E27FC236}">
              <a16:creationId xmlns:a16="http://schemas.microsoft.com/office/drawing/2014/main" id="{4E6B1FE9-2C89-3EA9-F054-71CACD31C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41</xdr:row>
      <xdr:rowOff>142875</xdr:rowOff>
    </xdr:from>
    <xdr:to>
      <xdr:col>14</xdr:col>
      <xdr:colOff>104775</xdr:colOff>
      <xdr:row>53</xdr:row>
      <xdr:rowOff>142875</xdr:rowOff>
    </xdr:to>
    <xdr:graphicFrame macro="">
      <xdr:nvGraphicFramePr>
        <xdr:cNvPr id="748194" name="Gráfico 4">
          <a:extLst>
            <a:ext uri="{FF2B5EF4-FFF2-40B4-BE49-F238E27FC236}">
              <a16:creationId xmlns:a16="http://schemas.microsoft.com/office/drawing/2014/main" id="{7CA1585C-F3E3-D97F-820D-DDAFABA80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342900</xdr:colOff>
      <xdr:row>0</xdr:row>
      <xdr:rowOff>180975</xdr:rowOff>
    </xdr:from>
    <xdr:to>
      <xdr:col>2</xdr:col>
      <xdr:colOff>76200</xdr:colOff>
      <xdr:row>4</xdr:row>
      <xdr:rowOff>104775</xdr:rowOff>
    </xdr:to>
    <xdr:pic>
      <xdr:nvPicPr>
        <xdr:cNvPr id="748195" name="4 Imagen">
          <a:extLst>
            <a:ext uri="{FF2B5EF4-FFF2-40B4-BE49-F238E27FC236}">
              <a16:creationId xmlns:a16="http://schemas.microsoft.com/office/drawing/2014/main" id="{1CB82D8B-4A7D-6405-C221-BD5B87534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16</xdr:row>
      <xdr:rowOff>0</xdr:rowOff>
    </xdr:from>
    <xdr:to>
      <xdr:col>14</xdr:col>
      <xdr:colOff>571500</xdr:colOff>
      <xdr:row>34</xdr:row>
      <xdr:rowOff>152400</xdr:rowOff>
    </xdr:to>
    <xdr:graphicFrame macro="">
      <xdr:nvGraphicFramePr>
        <xdr:cNvPr id="1149325" name="8 Gráfico">
          <a:extLst>
            <a:ext uri="{FF2B5EF4-FFF2-40B4-BE49-F238E27FC236}">
              <a16:creationId xmlns:a16="http://schemas.microsoft.com/office/drawing/2014/main" id="{7CD974D8-98AB-784A-6913-67C19F7D2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36</xdr:row>
      <xdr:rowOff>57150</xdr:rowOff>
    </xdr:from>
    <xdr:to>
      <xdr:col>15</xdr:col>
      <xdr:colOff>0</xdr:colOff>
      <xdr:row>52</xdr:row>
      <xdr:rowOff>171450</xdr:rowOff>
    </xdr:to>
    <xdr:graphicFrame macro="">
      <xdr:nvGraphicFramePr>
        <xdr:cNvPr id="1149326" name="10 Gráfico">
          <a:extLst>
            <a:ext uri="{FF2B5EF4-FFF2-40B4-BE49-F238E27FC236}">
              <a16:creationId xmlns:a16="http://schemas.microsoft.com/office/drawing/2014/main" id="{E7FA3EAB-D279-F60B-CBFD-A6AD7F998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2</xdr:col>
      <xdr:colOff>19050</xdr:colOff>
      <xdr:row>4</xdr:row>
      <xdr:rowOff>57150</xdr:rowOff>
    </xdr:to>
    <xdr:pic>
      <xdr:nvPicPr>
        <xdr:cNvPr id="1149327" name="5 Imagen">
          <a:extLst>
            <a:ext uri="{FF2B5EF4-FFF2-40B4-BE49-F238E27FC236}">
              <a16:creationId xmlns:a16="http://schemas.microsoft.com/office/drawing/2014/main" id="{76C7AF88-EE23-2D19-B9BA-A8C877913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18</xdr:row>
      <xdr:rowOff>57150</xdr:rowOff>
    </xdr:from>
    <xdr:to>
      <xdr:col>14</xdr:col>
      <xdr:colOff>476250</xdr:colOff>
      <xdr:row>34</xdr:row>
      <xdr:rowOff>9525</xdr:rowOff>
    </xdr:to>
    <xdr:graphicFrame macro="">
      <xdr:nvGraphicFramePr>
        <xdr:cNvPr id="886232" name="8 Gráfico">
          <a:extLst>
            <a:ext uri="{FF2B5EF4-FFF2-40B4-BE49-F238E27FC236}">
              <a16:creationId xmlns:a16="http://schemas.microsoft.com/office/drawing/2014/main" id="{6306386F-2320-74F6-D755-807CA8D1B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34</xdr:row>
      <xdr:rowOff>142875</xdr:rowOff>
    </xdr:from>
    <xdr:to>
      <xdr:col>14</xdr:col>
      <xdr:colOff>466725</xdr:colOff>
      <xdr:row>52</xdr:row>
      <xdr:rowOff>85725</xdr:rowOff>
    </xdr:to>
    <xdr:graphicFrame macro="">
      <xdr:nvGraphicFramePr>
        <xdr:cNvPr id="886233" name="7 Gráfico">
          <a:extLst>
            <a:ext uri="{FF2B5EF4-FFF2-40B4-BE49-F238E27FC236}">
              <a16:creationId xmlns:a16="http://schemas.microsoft.com/office/drawing/2014/main" id="{0BDBFF9F-A087-5B11-A420-E11EEF41C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219075</xdr:colOff>
      <xdr:row>0</xdr:row>
      <xdr:rowOff>171450</xdr:rowOff>
    </xdr:from>
    <xdr:to>
      <xdr:col>2</xdr:col>
      <xdr:colOff>171450</xdr:colOff>
      <xdr:row>4</xdr:row>
      <xdr:rowOff>95250</xdr:rowOff>
    </xdr:to>
    <xdr:pic>
      <xdr:nvPicPr>
        <xdr:cNvPr id="886234" name="4 Imagen">
          <a:extLst>
            <a:ext uri="{FF2B5EF4-FFF2-40B4-BE49-F238E27FC236}">
              <a16:creationId xmlns:a16="http://schemas.microsoft.com/office/drawing/2014/main" id="{D24FC13D-8E5D-1813-33A9-3E6F3FAFF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714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17</xdr:row>
      <xdr:rowOff>114300</xdr:rowOff>
    </xdr:from>
    <xdr:to>
      <xdr:col>14</xdr:col>
      <xdr:colOff>466725</xdr:colOff>
      <xdr:row>33</xdr:row>
      <xdr:rowOff>28575</xdr:rowOff>
    </xdr:to>
    <xdr:graphicFrame macro="">
      <xdr:nvGraphicFramePr>
        <xdr:cNvPr id="887256" name="8 Gráfico">
          <a:extLst>
            <a:ext uri="{FF2B5EF4-FFF2-40B4-BE49-F238E27FC236}">
              <a16:creationId xmlns:a16="http://schemas.microsoft.com/office/drawing/2014/main" id="{0C597E70-7E80-7C54-C907-3147F0208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34</xdr:row>
      <xdr:rowOff>0</xdr:rowOff>
    </xdr:from>
    <xdr:to>
      <xdr:col>14</xdr:col>
      <xdr:colOff>466725</xdr:colOff>
      <xdr:row>52</xdr:row>
      <xdr:rowOff>85725</xdr:rowOff>
    </xdr:to>
    <xdr:graphicFrame macro="">
      <xdr:nvGraphicFramePr>
        <xdr:cNvPr id="887257" name="7 Gráfico">
          <a:extLst>
            <a:ext uri="{FF2B5EF4-FFF2-40B4-BE49-F238E27FC236}">
              <a16:creationId xmlns:a16="http://schemas.microsoft.com/office/drawing/2014/main" id="{615AAFE3-386F-2B67-FED6-B5F756EB6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219075</xdr:colOff>
      <xdr:row>0</xdr:row>
      <xdr:rowOff>171450</xdr:rowOff>
    </xdr:from>
    <xdr:to>
      <xdr:col>2</xdr:col>
      <xdr:colOff>209550</xdr:colOff>
      <xdr:row>4</xdr:row>
      <xdr:rowOff>95250</xdr:rowOff>
    </xdr:to>
    <xdr:pic>
      <xdr:nvPicPr>
        <xdr:cNvPr id="887258" name="4 Imagen">
          <a:extLst>
            <a:ext uri="{FF2B5EF4-FFF2-40B4-BE49-F238E27FC236}">
              <a16:creationId xmlns:a16="http://schemas.microsoft.com/office/drawing/2014/main" id="{F923CECA-752B-4EDD-3C3D-0CD46A1F6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714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zoomScaleNormal="100" zoomScalePageLayoutView="85" workbookViewId="0"/>
  </sheetViews>
  <sheetFormatPr baseColWidth="10" defaultColWidth="8.7109375" defaultRowHeight="15" x14ac:dyDescent="0.25"/>
  <cols>
    <col min="1" max="1" width="8.425781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9.7109375" style="4" customWidth="1"/>
    <col min="12" max="16384" width="8.7109375" style="4"/>
  </cols>
  <sheetData>
    <row r="1" spans="1:12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x14ac:dyDescent="0.25">
      <c r="A10" s="3"/>
      <c r="B10" s="7" t="s"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2.5" customHeight="1" x14ac:dyDescent="0.25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5">
      <c r="A12" s="3"/>
      <c r="B12" s="6"/>
      <c r="C12" s="154" t="s">
        <v>5</v>
      </c>
      <c r="D12" s="154"/>
      <c r="E12" s="154"/>
      <c r="F12" s="154"/>
      <c r="G12" s="154"/>
      <c r="H12" s="154"/>
      <c r="I12" s="154"/>
      <c r="J12" s="154"/>
      <c r="K12" s="154"/>
      <c r="L12" s="154"/>
    </row>
    <row r="13" spans="1:12" x14ac:dyDescent="0.25">
      <c r="A13" s="3"/>
      <c r="B13" s="6"/>
      <c r="C13" s="14" t="s">
        <v>6</v>
      </c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3"/>
      <c r="B14" s="6"/>
      <c r="C14" s="155" t="s">
        <v>91</v>
      </c>
      <c r="D14" s="155"/>
      <c r="E14" s="155"/>
      <c r="F14" s="155"/>
      <c r="G14" s="155"/>
      <c r="H14" s="155"/>
      <c r="I14" s="155"/>
      <c r="J14" s="155"/>
      <c r="K14" s="155"/>
      <c r="L14" s="155"/>
    </row>
    <row r="15" spans="1:12" x14ac:dyDescent="0.25">
      <c r="A15" s="3"/>
      <c r="B15" s="6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3"/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3"/>
      <c r="B17" s="6"/>
      <c r="C17" s="9" t="s">
        <v>1</v>
      </c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A18" s="3"/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s="15" customFormat="1" ht="14.25" x14ac:dyDescent="0.25">
      <c r="A19" s="8"/>
      <c r="B19" s="8"/>
      <c r="C19" s="10" t="s">
        <v>7</v>
      </c>
      <c r="D19" s="8"/>
      <c r="E19" s="8"/>
      <c r="F19" s="8"/>
      <c r="G19" s="8"/>
      <c r="H19" s="8"/>
      <c r="I19" s="8"/>
      <c r="J19" s="8"/>
      <c r="K19" s="8"/>
      <c r="L19" s="11" t="s">
        <v>2</v>
      </c>
    </row>
    <row r="20" spans="1:12" s="15" customFormat="1" ht="14.25" x14ac:dyDescent="0.25">
      <c r="A20" s="8"/>
      <c r="B20" s="8"/>
      <c r="C20" s="10" t="s">
        <v>8</v>
      </c>
      <c r="D20" s="8"/>
      <c r="E20" s="8"/>
      <c r="F20" s="8"/>
      <c r="G20" s="8"/>
      <c r="H20" s="8"/>
      <c r="I20" s="8"/>
      <c r="J20" s="8"/>
      <c r="K20" s="8"/>
      <c r="L20" s="11" t="s">
        <v>4</v>
      </c>
    </row>
    <row r="21" spans="1:12" s="15" customFormat="1" ht="14.25" x14ac:dyDescent="0.25">
      <c r="A21" s="8"/>
      <c r="B21" s="8"/>
      <c r="C21" s="12" t="s">
        <v>10</v>
      </c>
      <c r="D21" s="8"/>
      <c r="E21" s="8"/>
      <c r="F21" s="8"/>
      <c r="G21" s="8"/>
      <c r="H21" s="8"/>
      <c r="I21" s="8"/>
      <c r="J21" s="8"/>
      <c r="K21" s="8"/>
      <c r="L21" s="11" t="s">
        <v>4</v>
      </c>
    </row>
    <row r="22" spans="1:12" s="15" customFormat="1" ht="14.25" x14ac:dyDescent="0.25">
      <c r="A22" s="8"/>
      <c r="B22" s="8"/>
      <c r="C22" s="12" t="s">
        <v>65</v>
      </c>
      <c r="D22" s="8"/>
      <c r="E22" s="8"/>
      <c r="F22" s="8"/>
      <c r="G22" s="8"/>
      <c r="H22" s="8"/>
      <c r="I22" s="8"/>
      <c r="J22" s="8"/>
      <c r="K22" s="8"/>
      <c r="L22" s="11" t="s">
        <v>4</v>
      </c>
    </row>
    <row r="23" spans="1:12" s="15" customFormat="1" ht="14.25" x14ac:dyDescent="0.25">
      <c r="A23" s="8"/>
      <c r="B23" s="8"/>
      <c r="C23" s="12" t="s">
        <v>11</v>
      </c>
      <c r="D23" s="8"/>
      <c r="E23" s="8"/>
      <c r="F23" s="8"/>
      <c r="G23" s="8"/>
      <c r="H23" s="8"/>
      <c r="I23" s="8"/>
      <c r="J23" s="8"/>
      <c r="K23" s="8"/>
      <c r="L23" s="11" t="s">
        <v>9</v>
      </c>
    </row>
    <row r="24" spans="1:12" s="15" customFormat="1" ht="14.25" x14ac:dyDescent="0.25">
      <c r="A24" s="8"/>
      <c r="B24" s="8"/>
      <c r="C24" s="12" t="s">
        <v>12</v>
      </c>
      <c r="D24" s="8"/>
      <c r="E24" s="8"/>
      <c r="F24" s="8"/>
      <c r="G24" s="8"/>
      <c r="H24" s="8"/>
      <c r="I24" s="8"/>
      <c r="J24" s="8"/>
      <c r="K24" s="8"/>
      <c r="L24" s="11" t="s">
        <v>9</v>
      </c>
    </row>
    <row r="25" spans="1:12" s="15" customFormat="1" x14ac:dyDescent="0.25">
      <c r="A25" s="8"/>
      <c r="B25" s="8"/>
      <c r="C25" s="12" t="s">
        <v>89</v>
      </c>
      <c r="D25" s="8"/>
      <c r="E25" s="8"/>
      <c r="F25" s="8"/>
      <c r="G25" s="8"/>
      <c r="H25" s="8"/>
      <c r="I25" s="8"/>
      <c r="J25" s="8"/>
      <c r="K25" s="8"/>
      <c r="L25" s="115" t="s">
        <v>14</v>
      </c>
    </row>
    <row r="26" spans="1:12" s="15" customFormat="1" x14ac:dyDescent="0.25">
      <c r="A26" s="8"/>
      <c r="B26" s="8"/>
      <c r="C26" s="12" t="s">
        <v>90</v>
      </c>
      <c r="D26" s="8"/>
      <c r="E26" s="8"/>
      <c r="F26" s="8"/>
      <c r="G26" s="8"/>
      <c r="H26" s="8"/>
      <c r="I26" s="8"/>
      <c r="J26" s="8"/>
      <c r="K26" s="8"/>
      <c r="L26" s="115" t="s">
        <v>53</v>
      </c>
    </row>
    <row r="27" spans="1:12" s="15" customFormat="1" x14ac:dyDescent="0.25">
      <c r="A27" s="8"/>
      <c r="B27" s="8"/>
      <c r="C27" s="12" t="s">
        <v>121</v>
      </c>
      <c r="D27" s="8"/>
      <c r="E27" s="8"/>
      <c r="F27" s="8"/>
      <c r="G27" s="8"/>
      <c r="H27" s="8"/>
      <c r="I27" s="8"/>
      <c r="J27" s="8"/>
      <c r="K27" s="8"/>
      <c r="L27" s="115" t="s">
        <v>54</v>
      </c>
    </row>
    <row r="28" spans="1:12" x14ac:dyDescent="0.25">
      <c r="A28" s="8"/>
      <c r="B28" s="8"/>
      <c r="C28" s="10"/>
      <c r="D28" s="8"/>
      <c r="E28" s="8"/>
      <c r="F28" s="8"/>
      <c r="G28" s="8"/>
      <c r="H28" s="8"/>
      <c r="I28" s="8"/>
      <c r="J28" s="8"/>
      <c r="K28" s="8"/>
      <c r="L28" s="11"/>
    </row>
    <row r="29" spans="1:12" x14ac:dyDescent="0.25">
      <c r="A29" s="3"/>
      <c r="B29" s="6"/>
      <c r="C29" s="9" t="s">
        <v>3</v>
      </c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3"/>
      <c r="B30" s="6"/>
      <c r="C30" s="12"/>
      <c r="D30" s="8"/>
      <c r="E30" s="8"/>
      <c r="F30" s="8"/>
      <c r="G30" s="8"/>
      <c r="H30" s="8"/>
      <c r="I30" s="8"/>
      <c r="J30" s="8"/>
      <c r="K30" s="8"/>
      <c r="L30" s="11"/>
    </row>
    <row r="31" spans="1:12" s="15" customFormat="1" ht="14.25" x14ac:dyDescent="0.25">
      <c r="A31" s="8"/>
      <c r="B31" s="8"/>
      <c r="C31" s="12" t="s">
        <v>92</v>
      </c>
      <c r="D31" s="8"/>
      <c r="E31" s="8"/>
      <c r="F31" s="8"/>
      <c r="G31" s="8"/>
      <c r="H31" s="8"/>
      <c r="I31" s="8"/>
      <c r="J31" s="8"/>
      <c r="K31" s="8"/>
      <c r="L31" s="11" t="s">
        <v>2</v>
      </c>
    </row>
    <row r="32" spans="1:12" s="15" customFormat="1" ht="14.25" x14ac:dyDescent="0.25">
      <c r="A32" s="8"/>
      <c r="B32" s="8"/>
      <c r="C32" s="12" t="s">
        <v>93</v>
      </c>
      <c r="D32" s="8"/>
      <c r="E32" s="8"/>
      <c r="F32" s="8"/>
      <c r="G32" s="8"/>
      <c r="H32" s="8"/>
      <c r="I32" s="8"/>
      <c r="J32" s="8"/>
      <c r="K32" s="8"/>
      <c r="L32" s="11" t="s">
        <v>2</v>
      </c>
    </row>
    <row r="33" spans="1:12" s="15" customFormat="1" ht="14.25" x14ac:dyDescent="0.25">
      <c r="A33" s="8"/>
      <c r="B33" s="8"/>
      <c r="C33" s="12" t="s">
        <v>94</v>
      </c>
      <c r="D33" s="8"/>
      <c r="E33" s="8"/>
      <c r="F33" s="8"/>
      <c r="G33" s="8"/>
      <c r="H33" s="8"/>
      <c r="I33" s="8"/>
      <c r="J33" s="8"/>
      <c r="K33" s="8"/>
      <c r="L33" s="11" t="s">
        <v>4</v>
      </c>
    </row>
    <row r="34" spans="1:12" s="15" customFormat="1" ht="14.25" x14ac:dyDescent="0.25">
      <c r="A34" s="8"/>
      <c r="B34" s="8"/>
      <c r="C34" s="12" t="s">
        <v>95</v>
      </c>
      <c r="D34" s="8"/>
      <c r="E34" s="8"/>
      <c r="F34" s="8"/>
      <c r="G34" s="8"/>
      <c r="H34" s="8"/>
      <c r="I34" s="8"/>
      <c r="J34" s="8"/>
      <c r="K34" s="8"/>
      <c r="L34" s="11" t="s">
        <v>4</v>
      </c>
    </row>
    <row r="35" spans="1:12" s="15" customFormat="1" ht="14.25" x14ac:dyDescent="0.25">
      <c r="A35" s="8"/>
      <c r="B35" s="8"/>
      <c r="C35" s="156" t="s">
        <v>96</v>
      </c>
      <c r="D35" s="156"/>
      <c r="E35" s="156"/>
      <c r="F35" s="156"/>
      <c r="G35" s="156"/>
      <c r="H35" s="156"/>
      <c r="I35" s="156"/>
      <c r="J35" s="156"/>
      <c r="K35" s="156"/>
      <c r="L35" s="11" t="s">
        <v>9</v>
      </c>
    </row>
    <row r="36" spans="1:12" s="15" customFormat="1" ht="14.25" x14ac:dyDescent="0.25">
      <c r="A36" s="8"/>
      <c r="B36" s="8"/>
      <c r="C36" s="12" t="s">
        <v>97</v>
      </c>
      <c r="D36" s="8"/>
      <c r="E36" s="8"/>
      <c r="F36" s="8"/>
      <c r="G36" s="8"/>
      <c r="H36" s="8"/>
      <c r="I36" s="8"/>
      <c r="J36" s="8"/>
      <c r="K36" s="8"/>
      <c r="L36" s="11" t="s">
        <v>9</v>
      </c>
    </row>
    <row r="37" spans="1:12" s="15" customFormat="1" x14ac:dyDescent="0.25">
      <c r="A37" s="8"/>
      <c r="B37" s="8"/>
      <c r="C37" s="12" t="s">
        <v>98</v>
      </c>
      <c r="D37" s="8"/>
      <c r="E37" s="8"/>
      <c r="F37" s="8"/>
      <c r="G37" s="8"/>
      <c r="H37" s="8"/>
      <c r="I37" s="8"/>
      <c r="J37" s="8"/>
      <c r="K37" s="8"/>
      <c r="L37" s="115" t="s">
        <v>14</v>
      </c>
    </row>
    <row r="38" spans="1:12" s="15" customFormat="1" x14ac:dyDescent="0.25">
      <c r="A38" s="8"/>
      <c r="B38" s="8"/>
      <c r="C38" s="12" t="s">
        <v>99</v>
      </c>
      <c r="D38" s="8"/>
      <c r="E38" s="8"/>
      <c r="F38" s="8"/>
      <c r="G38" s="8"/>
      <c r="H38" s="8"/>
      <c r="I38" s="8"/>
      <c r="J38" s="8"/>
      <c r="K38" s="8"/>
      <c r="L38" s="115" t="s">
        <v>14</v>
      </c>
    </row>
    <row r="39" spans="1:12" s="15" customFormat="1" ht="27" customHeight="1" x14ac:dyDescent="0.25">
      <c r="A39" s="8"/>
      <c r="B39" s="8"/>
      <c r="C39" s="157" t="s">
        <v>100</v>
      </c>
      <c r="D39" s="157"/>
      <c r="E39" s="157"/>
      <c r="F39" s="157"/>
      <c r="G39" s="157"/>
      <c r="H39" s="157"/>
      <c r="I39" s="157"/>
      <c r="J39" s="157"/>
      <c r="K39" s="157"/>
      <c r="L39" s="115" t="s">
        <v>53</v>
      </c>
    </row>
    <row r="40" spans="1:12" s="15" customFormat="1" x14ac:dyDescent="0.25">
      <c r="A40" s="8"/>
      <c r="B40" s="8"/>
      <c r="C40" s="157" t="s">
        <v>101</v>
      </c>
      <c r="D40" s="157"/>
      <c r="E40" s="157"/>
      <c r="F40" s="157"/>
      <c r="G40" s="157"/>
      <c r="H40" s="157"/>
      <c r="I40" s="157"/>
      <c r="J40" s="157"/>
      <c r="K40" s="157"/>
      <c r="L40" s="115" t="s">
        <v>53</v>
      </c>
    </row>
    <row r="41" spans="1:12" s="15" customFormat="1" ht="27" customHeight="1" x14ac:dyDescent="0.25">
      <c r="A41" s="8"/>
      <c r="B41" s="8"/>
      <c r="C41" s="157" t="s">
        <v>119</v>
      </c>
      <c r="D41" s="157"/>
      <c r="E41" s="157"/>
      <c r="F41" s="157"/>
      <c r="G41" s="157"/>
      <c r="H41" s="157"/>
      <c r="I41" s="157"/>
      <c r="J41" s="157"/>
      <c r="K41" s="157"/>
      <c r="L41" s="115" t="s">
        <v>54</v>
      </c>
    </row>
    <row r="42" spans="1:12" s="15" customFormat="1" x14ac:dyDescent="0.25">
      <c r="A42" s="8"/>
      <c r="B42" s="8"/>
      <c r="C42" s="116" t="s">
        <v>120</v>
      </c>
      <c r="D42" s="8"/>
      <c r="E42" s="8"/>
      <c r="F42" s="8"/>
      <c r="G42" s="8"/>
      <c r="H42" s="8"/>
      <c r="I42" s="8"/>
      <c r="J42" s="8"/>
      <c r="K42" s="8"/>
      <c r="L42" s="115" t="s">
        <v>54</v>
      </c>
    </row>
    <row r="43" spans="1:12" s="15" customFormat="1" ht="14.25" x14ac:dyDescent="0.25">
      <c r="A43" s="8"/>
      <c r="B43" s="8"/>
      <c r="C43" s="117"/>
      <c r="D43" s="8"/>
      <c r="E43" s="8"/>
      <c r="F43" s="8"/>
      <c r="G43" s="8"/>
      <c r="H43" s="8"/>
      <c r="I43" s="8"/>
      <c r="J43" s="8"/>
      <c r="K43" s="8"/>
      <c r="L43" s="8"/>
    </row>
    <row r="44" spans="1:12" s="15" customFormat="1" x14ac:dyDescent="0.25">
      <c r="A44" s="8"/>
      <c r="B44" s="8"/>
      <c r="C44" s="9" t="s">
        <v>13</v>
      </c>
      <c r="D44" s="8"/>
      <c r="E44" s="8"/>
      <c r="F44" s="8"/>
      <c r="G44" s="8"/>
      <c r="H44" s="8"/>
      <c r="I44" s="8"/>
      <c r="J44" s="8"/>
      <c r="K44" s="8"/>
      <c r="L44" s="115" t="s">
        <v>58</v>
      </c>
    </row>
    <row r="45" spans="1:12" ht="1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8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</sheetData>
  <mergeCells count="6">
    <mergeCell ref="C12:L12"/>
    <mergeCell ref="C14:L14"/>
    <mergeCell ref="C35:K35"/>
    <mergeCell ref="C39:K39"/>
    <mergeCell ref="C41:K41"/>
    <mergeCell ref="C40:K40"/>
  </mergeCells>
  <hyperlinks>
    <hyperlink ref="L19" location="'P3'!A1" display="Pág. 3" xr:uid="{00000000-0004-0000-0100-000000000000}"/>
    <hyperlink ref="L20" location="'P4'!A1" display="Pág. 4" xr:uid="{00000000-0004-0000-0100-000001000000}"/>
    <hyperlink ref="L23" location="'P5'!A1" display="Pág. 5" xr:uid="{00000000-0004-0000-0100-000002000000}"/>
    <hyperlink ref="L44" location="'Anexo actividades'!A1" display="Pág. 9" xr:uid="{00000000-0004-0000-0100-000003000000}"/>
    <hyperlink ref="L31" location="'P3'!A1" display="Pág. 3" xr:uid="{00000000-0004-0000-0100-000004000000}"/>
    <hyperlink ref="L32" location="'P3'!A1" display="Pág. 3" xr:uid="{00000000-0004-0000-0100-000005000000}"/>
    <hyperlink ref="L21" location="'P4'!A1" display="Pág. 4" xr:uid="{00000000-0004-0000-0100-000006000000}"/>
    <hyperlink ref="L22" location="'P4'!A1" display="Pág. 4" xr:uid="{00000000-0004-0000-0100-000007000000}"/>
    <hyperlink ref="L33" location="'P4'!A1" display="Pág. 4" xr:uid="{00000000-0004-0000-0100-000008000000}"/>
    <hyperlink ref="L34" location="'P4'!A1" display="Pág. 4" xr:uid="{00000000-0004-0000-0100-000009000000}"/>
    <hyperlink ref="L24" location="'P5'!A1" display="Pág. 5" xr:uid="{00000000-0004-0000-0100-00000A000000}"/>
    <hyperlink ref="L35" location="'P5'!A1" display="Pág. 5" xr:uid="{00000000-0004-0000-0100-00000B000000}"/>
    <hyperlink ref="L36" location="'P5'!A1" display="Pág. 5" xr:uid="{00000000-0004-0000-0100-00000C000000}"/>
    <hyperlink ref="L26" location="'P7'!A1" display="Pág. 6" xr:uid="{00000000-0004-0000-0100-00000D000000}"/>
    <hyperlink ref="L27" location="'P8'!A1" display="Pág. 7" xr:uid="{00000000-0004-0000-0100-00000E000000}"/>
    <hyperlink ref="L25" location="'P6'!A1" display="Pág. 6" xr:uid="{00000000-0004-0000-0100-00000F000000}"/>
    <hyperlink ref="L37" location="'P6'!A1" display="Pág. 6" xr:uid="{00000000-0004-0000-0100-000010000000}"/>
    <hyperlink ref="L38" location="'P6'!A1" display="Pág. 6" xr:uid="{00000000-0004-0000-0100-000011000000}"/>
    <hyperlink ref="L39" location="'P7'!A1" display="Pág. 6" xr:uid="{00000000-0004-0000-0100-000012000000}"/>
    <hyperlink ref="L40" location="'P7'!A1" display="Pág. 6" xr:uid="{00000000-0004-0000-0100-000013000000}"/>
    <hyperlink ref="L41" location="'P8'!A1" display="Pág. 7" xr:uid="{00000000-0004-0000-0100-000014000000}"/>
    <hyperlink ref="L42" location="'P8'!A1" display="Pág. 7" xr:uid="{00000000-0004-0000-0100-000015000000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2023|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zoomScaleNormal="100" workbookViewId="0"/>
  </sheetViews>
  <sheetFormatPr baseColWidth="10" defaultColWidth="8.7109375" defaultRowHeight="14.25" x14ac:dyDescent="0.25"/>
  <cols>
    <col min="1" max="1" width="4" style="15" customWidth="1"/>
    <col min="2" max="2" width="15.85546875" style="15" customWidth="1"/>
    <col min="3" max="8" width="0.42578125" style="15" hidden="1" customWidth="1"/>
    <col min="9" max="21" width="6.28515625" style="15" customWidth="1"/>
    <col min="22" max="22" width="2.140625" style="15" customWidth="1"/>
    <col min="23" max="16384" width="8.7109375" style="15"/>
  </cols>
  <sheetData>
    <row r="1" spans="1:22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75" customHeight="1" x14ac:dyDescent="0.25">
      <c r="A5" s="8"/>
      <c r="B5" s="8"/>
      <c r="C5" s="8"/>
      <c r="D5" s="8"/>
      <c r="E5" s="8"/>
      <c r="F5" s="8"/>
      <c r="G5" s="8"/>
      <c r="H5" s="8"/>
      <c r="I5" s="3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6.75" customHeight="1" x14ac:dyDescent="0.25">
      <c r="A6" s="8"/>
      <c r="B6" s="158" t="s">
        <v>102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8"/>
    </row>
    <row r="7" spans="1:22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7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8.75" customHeight="1" x14ac:dyDescent="0.25">
      <c r="A9" s="8"/>
      <c r="B9" s="159" t="s">
        <v>44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1"/>
      <c r="V9" s="8"/>
    </row>
    <row r="10" spans="1:22" ht="7.5" customHeight="1" x14ac:dyDescent="0.25">
      <c r="A10" s="8"/>
      <c r="B10" s="16"/>
      <c r="C10" s="16"/>
      <c r="D10" s="16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8.75" customHeight="1" x14ac:dyDescent="0.25">
      <c r="A11" s="8"/>
      <c r="B11" s="18"/>
      <c r="C11" s="19"/>
      <c r="D11" s="19"/>
      <c r="E11" s="19"/>
      <c r="F11" s="19"/>
      <c r="G11" s="19"/>
      <c r="H11" s="19"/>
      <c r="I11" s="19" t="s">
        <v>15</v>
      </c>
      <c r="J11" s="19" t="s">
        <v>16</v>
      </c>
      <c r="K11" s="19" t="s">
        <v>17</v>
      </c>
      <c r="L11" s="19" t="s">
        <v>18</v>
      </c>
      <c r="M11" s="19" t="s">
        <v>19</v>
      </c>
      <c r="N11" s="19" t="s">
        <v>20</v>
      </c>
      <c r="O11" s="19" t="s">
        <v>69</v>
      </c>
      <c r="P11" s="19" t="s">
        <v>70</v>
      </c>
      <c r="Q11" s="19" t="s">
        <v>71</v>
      </c>
      <c r="R11" s="19" t="s">
        <v>103</v>
      </c>
      <c r="S11" s="19" t="s">
        <v>104</v>
      </c>
      <c r="T11" s="19" t="s">
        <v>105</v>
      </c>
      <c r="U11" s="19" t="s">
        <v>21</v>
      </c>
      <c r="V11" s="38"/>
    </row>
    <row r="12" spans="1:22" ht="7.5" customHeight="1" x14ac:dyDescent="0.25">
      <c r="A12" s="8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x14ac:dyDescent="0.25">
      <c r="A13" s="8"/>
      <c r="B13" s="40" t="s">
        <v>22</v>
      </c>
      <c r="C13" s="41"/>
      <c r="D13" s="41"/>
      <c r="E13" s="41"/>
      <c r="F13" s="41"/>
      <c r="G13" s="41"/>
      <c r="H13" s="41"/>
      <c r="I13" s="41">
        <f t="shared" ref="I13:Q13" si="0">SUM(I14:I15)</f>
        <v>206</v>
      </c>
      <c r="J13" s="41">
        <f t="shared" si="0"/>
        <v>302</v>
      </c>
      <c r="K13" s="41">
        <f t="shared" si="0"/>
        <v>231</v>
      </c>
      <c r="L13" s="41">
        <f t="shared" si="0"/>
        <v>252</v>
      </c>
      <c r="M13" s="41">
        <f t="shared" si="0"/>
        <v>61</v>
      </c>
      <c r="N13" s="41">
        <f t="shared" si="0"/>
        <v>55</v>
      </c>
      <c r="O13" s="41">
        <f t="shared" si="0"/>
        <v>59</v>
      </c>
      <c r="P13" s="41">
        <f t="shared" si="0"/>
        <v>139</v>
      </c>
      <c r="Q13" s="41">
        <f t="shared" si="0"/>
        <v>58</v>
      </c>
      <c r="R13" s="41">
        <f>SUM(R14:R15)</f>
        <v>204</v>
      </c>
      <c r="S13" s="41">
        <f>SUM(S14:S15)</f>
        <v>188</v>
      </c>
      <c r="T13" s="41">
        <f>SUM(T14:T15)</f>
        <v>129</v>
      </c>
      <c r="U13" s="42">
        <f t="shared" ref="U13:U30" si="1">SUM(C13:T13)</f>
        <v>1884</v>
      </c>
      <c r="V13" s="24"/>
    </row>
    <row r="14" spans="1:22" x14ac:dyDescent="0.25">
      <c r="A14" s="8"/>
      <c r="B14" s="43" t="s">
        <v>23</v>
      </c>
      <c r="C14" s="44"/>
      <c r="D14" s="44"/>
      <c r="E14" s="44"/>
      <c r="F14" s="44"/>
      <c r="G14" s="44"/>
      <c r="H14" s="44"/>
      <c r="I14" s="44">
        <v>76</v>
      </c>
      <c r="J14" s="44">
        <v>14</v>
      </c>
      <c r="K14" s="44">
        <v>66</v>
      </c>
      <c r="L14" s="44">
        <v>46</v>
      </c>
      <c r="M14" s="44">
        <v>39</v>
      </c>
      <c r="N14" s="44">
        <v>16</v>
      </c>
      <c r="O14" s="44">
        <v>30</v>
      </c>
      <c r="P14" s="44">
        <v>116</v>
      </c>
      <c r="Q14" s="44">
        <v>36</v>
      </c>
      <c r="R14" s="44">
        <v>84</v>
      </c>
      <c r="S14" s="44">
        <v>90</v>
      </c>
      <c r="T14" s="44">
        <v>32</v>
      </c>
      <c r="U14" s="42">
        <f t="shared" si="1"/>
        <v>645</v>
      </c>
      <c r="V14" s="24"/>
    </row>
    <row r="15" spans="1:22" x14ac:dyDescent="0.25">
      <c r="A15" s="8"/>
      <c r="B15" s="43" t="s">
        <v>24</v>
      </c>
      <c r="C15" s="44"/>
      <c r="D15" s="44"/>
      <c r="E15" s="44"/>
      <c r="F15" s="44"/>
      <c r="G15" s="44"/>
      <c r="H15" s="44"/>
      <c r="I15" s="44">
        <v>130</v>
      </c>
      <c r="J15" s="44">
        <v>288</v>
      </c>
      <c r="K15" s="44">
        <v>165</v>
      </c>
      <c r="L15" s="44">
        <v>206</v>
      </c>
      <c r="M15" s="44">
        <v>22</v>
      </c>
      <c r="N15" s="44">
        <v>39</v>
      </c>
      <c r="O15" s="44">
        <v>29</v>
      </c>
      <c r="P15" s="44">
        <v>23</v>
      </c>
      <c r="Q15" s="44">
        <v>22</v>
      </c>
      <c r="R15" s="44">
        <v>120</v>
      </c>
      <c r="S15" s="44">
        <v>98</v>
      </c>
      <c r="T15" s="44">
        <v>97</v>
      </c>
      <c r="U15" s="42">
        <f t="shared" si="1"/>
        <v>1239</v>
      </c>
      <c r="V15" s="24"/>
    </row>
    <row r="16" spans="1:22" ht="28.5" x14ac:dyDescent="0.25">
      <c r="A16" s="8"/>
      <c r="B16" s="40" t="s">
        <v>25</v>
      </c>
      <c r="C16" s="41"/>
      <c r="D16" s="41"/>
      <c r="E16" s="41"/>
      <c r="F16" s="41"/>
      <c r="G16" s="41"/>
      <c r="H16" s="41"/>
      <c r="I16" s="41">
        <f t="shared" ref="I16:Q16" si="2">SUM(I17:I18)</f>
        <v>162</v>
      </c>
      <c r="J16" s="41">
        <f t="shared" si="2"/>
        <v>25</v>
      </c>
      <c r="K16" s="41">
        <f t="shared" si="2"/>
        <v>33</v>
      </c>
      <c r="L16" s="41">
        <f t="shared" si="2"/>
        <v>54</v>
      </c>
      <c r="M16" s="41">
        <f t="shared" si="2"/>
        <v>220</v>
      </c>
      <c r="N16" s="41">
        <f t="shared" si="2"/>
        <v>59</v>
      </c>
      <c r="O16" s="41">
        <f t="shared" si="2"/>
        <v>89</v>
      </c>
      <c r="P16" s="41">
        <f t="shared" si="2"/>
        <v>99</v>
      </c>
      <c r="Q16" s="41">
        <f t="shared" si="2"/>
        <v>73</v>
      </c>
      <c r="R16" s="41">
        <f>SUM(R17:R18)</f>
        <v>72</v>
      </c>
      <c r="S16" s="41">
        <f>SUM(S17:S18)</f>
        <v>128</v>
      </c>
      <c r="T16" s="41">
        <f>SUM(T17:T18)</f>
        <v>97</v>
      </c>
      <c r="U16" s="42">
        <f t="shared" si="1"/>
        <v>1111</v>
      </c>
      <c r="V16" s="24"/>
    </row>
    <row r="17" spans="1:22" x14ac:dyDescent="0.25">
      <c r="A17" s="8"/>
      <c r="B17" s="43" t="s">
        <v>23</v>
      </c>
      <c r="C17" s="44"/>
      <c r="D17" s="44"/>
      <c r="E17" s="44"/>
      <c r="F17" s="44"/>
      <c r="G17" s="44"/>
      <c r="H17" s="44"/>
      <c r="I17" s="44">
        <v>0</v>
      </c>
      <c r="J17" s="44">
        <v>24</v>
      </c>
      <c r="K17" s="44">
        <v>7</v>
      </c>
      <c r="L17" s="44">
        <v>40</v>
      </c>
      <c r="M17" s="44">
        <v>54</v>
      </c>
      <c r="N17" s="44">
        <v>14</v>
      </c>
      <c r="O17" s="44">
        <v>50</v>
      </c>
      <c r="P17" s="44">
        <v>80</v>
      </c>
      <c r="Q17" s="44">
        <v>54</v>
      </c>
      <c r="R17" s="44">
        <v>23</v>
      </c>
      <c r="S17" s="44">
        <v>66</v>
      </c>
      <c r="T17" s="44">
        <v>44</v>
      </c>
      <c r="U17" s="42">
        <f t="shared" si="1"/>
        <v>456</v>
      </c>
      <c r="V17" s="24"/>
    </row>
    <row r="18" spans="1:22" x14ac:dyDescent="0.25">
      <c r="A18" s="8"/>
      <c r="B18" s="43" t="s">
        <v>24</v>
      </c>
      <c r="C18" s="44"/>
      <c r="D18" s="44"/>
      <c r="E18" s="44"/>
      <c r="F18" s="44"/>
      <c r="G18" s="44"/>
      <c r="H18" s="44"/>
      <c r="I18" s="44">
        <v>162</v>
      </c>
      <c r="J18" s="44">
        <v>1</v>
      </c>
      <c r="K18" s="44">
        <v>26</v>
      </c>
      <c r="L18" s="44">
        <v>14</v>
      </c>
      <c r="M18" s="44">
        <v>166</v>
      </c>
      <c r="N18" s="44">
        <v>45</v>
      </c>
      <c r="O18" s="44">
        <v>39</v>
      </c>
      <c r="P18" s="44">
        <v>19</v>
      </c>
      <c r="Q18" s="44">
        <v>19</v>
      </c>
      <c r="R18" s="44">
        <v>49</v>
      </c>
      <c r="S18" s="44">
        <v>62</v>
      </c>
      <c r="T18" s="44">
        <v>53</v>
      </c>
      <c r="U18" s="42">
        <f t="shared" si="1"/>
        <v>655</v>
      </c>
      <c r="V18" s="24"/>
    </row>
    <row r="19" spans="1:22" x14ac:dyDescent="0.25">
      <c r="A19" s="8"/>
      <c r="B19" s="40" t="s">
        <v>26</v>
      </c>
      <c r="C19" s="41"/>
      <c r="D19" s="41"/>
      <c r="E19" s="41"/>
      <c r="F19" s="41"/>
      <c r="G19" s="41"/>
      <c r="H19" s="41"/>
      <c r="I19" s="41">
        <f t="shared" ref="I19:Q19" si="3">SUM(I20:I21)</f>
        <v>5</v>
      </c>
      <c r="J19" s="41">
        <f t="shared" si="3"/>
        <v>7</v>
      </c>
      <c r="K19" s="41">
        <f t="shared" si="3"/>
        <v>4</v>
      </c>
      <c r="L19" s="41">
        <f t="shared" si="3"/>
        <v>29</v>
      </c>
      <c r="M19" s="41">
        <f t="shared" si="3"/>
        <v>37</v>
      </c>
      <c r="N19" s="41">
        <f t="shared" si="3"/>
        <v>12</v>
      </c>
      <c r="O19" s="41">
        <f t="shared" si="3"/>
        <v>23</v>
      </c>
      <c r="P19" s="41">
        <f t="shared" si="3"/>
        <v>18</v>
      </c>
      <c r="Q19" s="41">
        <f t="shared" si="3"/>
        <v>30</v>
      </c>
      <c r="R19" s="41">
        <f>SUM(R20:R21)</f>
        <v>31</v>
      </c>
      <c r="S19" s="41">
        <f>SUM(S20:S21)</f>
        <v>129</v>
      </c>
      <c r="T19" s="41">
        <f>SUM(T20:T21)</f>
        <v>36</v>
      </c>
      <c r="U19" s="42">
        <f t="shared" si="1"/>
        <v>361</v>
      </c>
      <c r="V19" s="24"/>
    </row>
    <row r="20" spans="1:22" x14ac:dyDescent="0.25">
      <c r="A20" s="8"/>
      <c r="B20" s="43" t="s">
        <v>23</v>
      </c>
      <c r="C20" s="44"/>
      <c r="D20" s="44"/>
      <c r="E20" s="44"/>
      <c r="F20" s="44"/>
      <c r="G20" s="44"/>
      <c r="H20" s="44"/>
      <c r="I20" s="44">
        <v>3</v>
      </c>
      <c r="J20" s="44">
        <v>7</v>
      </c>
      <c r="K20" s="44">
        <v>0</v>
      </c>
      <c r="L20" s="44">
        <v>27</v>
      </c>
      <c r="M20" s="44">
        <v>35</v>
      </c>
      <c r="N20" s="44">
        <v>12</v>
      </c>
      <c r="O20" s="44">
        <v>8</v>
      </c>
      <c r="P20" s="44">
        <v>3</v>
      </c>
      <c r="Q20" s="44">
        <v>9</v>
      </c>
      <c r="R20" s="44">
        <v>21</v>
      </c>
      <c r="S20" s="44">
        <v>87</v>
      </c>
      <c r="T20" s="44">
        <v>15</v>
      </c>
      <c r="U20" s="42">
        <f>SUM(C20:T20)</f>
        <v>227</v>
      </c>
      <c r="V20" s="24"/>
    </row>
    <row r="21" spans="1:22" x14ac:dyDescent="0.25">
      <c r="A21" s="8"/>
      <c r="B21" s="43" t="s">
        <v>24</v>
      </c>
      <c r="C21" s="44"/>
      <c r="D21" s="44"/>
      <c r="E21" s="44"/>
      <c r="F21" s="44"/>
      <c r="G21" s="44"/>
      <c r="H21" s="44"/>
      <c r="I21" s="44">
        <v>2</v>
      </c>
      <c r="J21" s="44">
        <v>0</v>
      </c>
      <c r="K21" s="44">
        <v>4</v>
      </c>
      <c r="L21" s="44">
        <v>2</v>
      </c>
      <c r="M21" s="44">
        <v>2</v>
      </c>
      <c r="N21" s="44">
        <v>0</v>
      </c>
      <c r="O21" s="44">
        <v>15</v>
      </c>
      <c r="P21" s="44">
        <v>15</v>
      </c>
      <c r="Q21" s="44">
        <v>21</v>
      </c>
      <c r="R21" s="44">
        <v>10</v>
      </c>
      <c r="S21" s="44">
        <v>42</v>
      </c>
      <c r="T21" s="44">
        <v>21</v>
      </c>
      <c r="U21" s="42">
        <f t="shared" si="1"/>
        <v>134</v>
      </c>
      <c r="V21" s="24"/>
    </row>
    <row r="22" spans="1:22" x14ac:dyDescent="0.25">
      <c r="A22" s="8"/>
      <c r="B22" s="40" t="s">
        <v>27</v>
      </c>
      <c r="C22" s="41"/>
      <c r="D22" s="41"/>
      <c r="E22" s="41"/>
      <c r="F22" s="41"/>
      <c r="G22" s="41"/>
      <c r="H22" s="41"/>
      <c r="I22" s="41">
        <f t="shared" ref="I22:Q22" si="4">SUM(I23:I24)</f>
        <v>230</v>
      </c>
      <c r="J22" s="41">
        <f t="shared" si="4"/>
        <v>25</v>
      </c>
      <c r="K22" s="41">
        <f t="shared" si="4"/>
        <v>42</v>
      </c>
      <c r="L22" s="41">
        <f t="shared" si="4"/>
        <v>115</v>
      </c>
      <c r="M22" s="41">
        <f t="shared" si="4"/>
        <v>27</v>
      </c>
      <c r="N22" s="41">
        <f t="shared" si="4"/>
        <v>76</v>
      </c>
      <c r="O22" s="41">
        <f t="shared" si="4"/>
        <v>69</v>
      </c>
      <c r="P22" s="41">
        <f t="shared" si="4"/>
        <v>41</v>
      </c>
      <c r="Q22" s="41">
        <f t="shared" si="4"/>
        <v>40</v>
      </c>
      <c r="R22" s="41">
        <f>SUM(R23:R24)</f>
        <v>38</v>
      </c>
      <c r="S22" s="41">
        <f>SUM(S23:S24)</f>
        <v>255</v>
      </c>
      <c r="T22" s="41">
        <f>SUM(T23:T24)</f>
        <v>194</v>
      </c>
      <c r="U22" s="42">
        <f t="shared" si="1"/>
        <v>1152</v>
      </c>
      <c r="V22" s="24"/>
    </row>
    <row r="23" spans="1:22" x14ac:dyDescent="0.25">
      <c r="A23" s="8"/>
      <c r="B23" s="43" t="s">
        <v>23</v>
      </c>
      <c r="C23" s="44"/>
      <c r="D23" s="44"/>
      <c r="E23" s="44"/>
      <c r="F23" s="44"/>
      <c r="G23" s="44"/>
      <c r="H23" s="44"/>
      <c r="I23" s="44">
        <v>82</v>
      </c>
      <c r="J23" s="44">
        <v>25</v>
      </c>
      <c r="K23" s="44">
        <v>3</v>
      </c>
      <c r="L23" s="44">
        <v>36</v>
      </c>
      <c r="M23" s="44">
        <v>14</v>
      </c>
      <c r="N23" s="44">
        <v>46</v>
      </c>
      <c r="O23" s="44">
        <v>17</v>
      </c>
      <c r="P23" s="44">
        <v>9</v>
      </c>
      <c r="Q23" s="44">
        <v>9</v>
      </c>
      <c r="R23" s="44">
        <v>34</v>
      </c>
      <c r="S23" s="44">
        <v>153</v>
      </c>
      <c r="T23" s="44">
        <v>90</v>
      </c>
      <c r="U23" s="42">
        <f t="shared" si="1"/>
        <v>518</v>
      </c>
      <c r="V23" s="24"/>
    </row>
    <row r="24" spans="1:22" x14ac:dyDescent="0.25">
      <c r="A24" s="8"/>
      <c r="B24" s="43" t="s">
        <v>24</v>
      </c>
      <c r="C24" s="44"/>
      <c r="D24" s="44"/>
      <c r="E24" s="44"/>
      <c r="F24" s="44"/>
      <c r="G24" s="44"/>
      <c r="H24" s="44"/>
      <c r="I24" s="44">
        <v>148</v>
      </c>
      <c r="J24" s="44">
        <v>0</v>
      </c>
      <c r="K24" s="44">
        <v>39</v>
      </c>
      <c r="L24" s="44">
        <v>79</v>
      </c>
      <c r="M24" s="44">
        <v>13</v>
      </c>
      <c r="N24" s="44">
        <v>30</v>
      </c>
      <c r="O24" s="44">
        <v>52</v>
      </c>
      <c r="P24" s="44">
        <v>32</v>
      </c>
      <c r="Q24" s="44">
        <v>31</v>
      </c>
      <c r="R24" s="44">
        <v>4</v>
      </c>
      <c r="S24" s="44">
        <v>102</v>
      </c>
      <c r="T24" s="44">
        <v>104</v>
      </c>
      <c r="U24" s="42">
        <f t="shared" si="1"/>
        <v>634</v>
      </c>
      <c r="V24" s="24"/>
    </row>
    <row r="25" spans="1:22" x14ac:dyDescent="0.25">
      <c r="A25" s="8"/>
      <c r="B25" s="40" t="s">
        <v>28</v>
      </c>
      <c r="C25" s="41"/>
      <c r="D25" s="41"/>
      <c r="E25" s="41"/>
      <c r="F25" s="41"/>
      <c r="G25" s="41"/>
      <c r="H25" s="41"/>
      <c r="I25" s="41">
        <f t="shared" ref="I25:Q25" si="5">SUM(I26:I27)</f>
        <v>5</v>
      </c>
      <c r="J25" s="41">
        <f t="shared" si="5"/>
        <v>64</v>
      </c>
      <c r="K25" s="41">
        <f t="shared" si="5"/>
        <v>52</v>
      </c>
      <c r="L25" s="41">
        <f t="shared" si="5"/>
        <v>0</v>
      </c>
      <c r="M25" s="41">
        <f t="shared" si="5"/>
        <v>8</v>
      </c>
      <c r="N25" s="41">
        <f t="shared" si="5"/>
        <v>14</v>
      </c>
      <c r="O25" s="41">
        <f t="shared" si="5"/>
        <v>57</v>
      </c>
      <c r="P25" s="41">
        <f t="shared" si="5"/>
        <v>117</v>
      </c>
      <c r="Q25" s="41">
        <f t="shared" si="5"/>
        <v>67</v>
      </c>
      <c r="R25" s="41">
        <f>SUM(R26:R27)</f>
        <v>56</v>
      </c>
      <c r="S25" s="41">
        <f>SUM(S26:S27)</f>
        <v>42</v>
      </c>
      <c r="T25" s="41">
        <f>SUM(T26:T27)</f>
        <v>90</v>
      </c>
      <c r="U25" s="42">
        <f t="shared" si="1"/>
        <v>572</v>
      </c>
      <c r="V25" s="24"/>
    </row>
    <row r="26" spans="1:22" x14ac:dyDescent="0.25">
      <c r="A26" s="8"/>
      <c r="B26" s="43" t="s">
        <v>23</v>
      </c>
      <c r="C26" s="44"/>
      <c r="D26" s="44"/>
      <c r="E26" s="44"/>
      <c r="F26" s="44"/>
      <c r="G26" s="44"/>
      <c r="H26" s="44"/>
      <c r="I26" s="44">
        <v>3</v>
      </c>
      <c r="J26" s="44">
        <v>52</v>
      </c>
      <c r="K26" s="44">
        <v>52</v>
      </c>
      <c r="L26" s="44">
        <v>0</v>
      </c>
      <c r="M26" s="44">
        <v>8</v>
      </c>
      <c r="N26" s="44">
        <v>14</v>
      </c>
      <c r="O26" s="44">
        <v>37</v>
      </c>
      <c r="P26" s="44">
        <v>56</v>
      </c>
      <c r="Q26" s="44">
        <v>35</v>
      </c>
      <c r="R26" s="44">
        <v>56</v>
      </c>
      <c r="S26" s="44">
        <v>23</v>
      </c>
      <c r="T26" s="44">
        <v>56</v>
      </c>
      <c r="U26" s="42">
        <f t="shared" si="1"/>
        <v>392</v>
      </c>
      <c r="V26" s="24"/>
    </row>
    <row r="27" spans="1:22" x14ac:dyDescent="0.25">
      <c r="A27" s="8"/>
      <c r="B27" s="43" t="s">
        <v>24</v>
      </c>
      <c r="C27" s="44"/>
      <c r="D27" s="44"/>
      <c r="E27" s="44"/>
      <c r="F27" s="44"/>
      <c r="G27" s="44"/>
      <c r="H27" s="44"/>
      <c r="I27" s="44">
        <v>2</v>
      </c>
      <c r="J27" s="44">
        <v>12</v>
      </c>
      <c r="K27" s="44">
        <v>0</v>
      </c>
      <c r="L27" s="44">
        <v>0</v>
      </c>
      <c r="M27" s="44">
        <v>0</v>
      </c>
      <c r="N27" s="44">
        <v>0</v>
      </c>
      <c r="O27" s="44">
        <v>20</v>
      </c>
      <c r="P27" s="44">
        <v>61</v>
      </c>
      <c r="Q27" s="44">
        <v>32</v>
      </c>
      <c r="R27" s="44">
        <v>0</v>
      </c>
      <c r="S27" s="44">
        <v>19</v>
      </c>
      <c r="T27" s="44">
        <v>34</v>
      </c>
      <c r="U27" s="42">
        <f t="shared" si="1"/>
        <v>180</v>
      </c>
      <c r="V27" s="24"/>
    </row>
    <row r="28" spans="1:22" x14ac:dyDescent="0.25">
      <c r="A28" s="8"/>
      <c r="B28" s="40" t="s">
        <v>29</v>
      </c>
      <c r="C28" s="41"/>
      <c r="D28" s="41"/>
      <c r="E28" s="41"/>
      <c r="F28" s="41"/>
      <c r="G28" s="41"/>
      <c r="H28" s="41"/>
      <c r="I28" s="41">
        <f t="shared" ref="I28:Q28" si="6">SUM(I29:I30)</f>
        <v>207</v>
      </c>
      <c r="J28" s="41">
        <f t="shared" si="6"/>
        <v>371</v>
      </c>
      <c r="K28" s="41">
        <f t="shared" si="6"/>
        <v>27</v>
      </c>
      <c r="L28" s="41">
        <f t="shared" si="6"/>
        <v>16</v>
      </c>
      <c r="M28" s="41">
        <f t="shared" si="6"/>
        <v>24</v>
      </c>
      <c r="N28" s="41">
        <f t="shared" si="6"/>
        <v>173</v>
      </c>
      <c r="O28" s="41">
        <f t="shared" si="6"/>
        <v>62</v>
      </c>
      <c r="P28" s="41">
        <f t="shared" si="6"/>
        <v>146</v>
      </c>
      <c r="Q28" s="41">
        <f t="shared" si="6"/>
        <v>105</v>
      </c>
      <c r="R28" s="41">
        <f>SUM(R29:R30)</f>
        <v>99</v>
      </c>
      <c r="S28" s="41">
        <f>SUM(S29:S30)</f>
        <v>232</v>
      </c>
      <c r="T28" s="41">
        <f>SUM(T29:T30)</f>
        <v>126</v>
      </c>
      <c r="U28" s="42">
        <f t="shared" si="1"/>
        <v>1588</v>
      </c>
      <c r="V28" s="24"/>
    </row>
    <row r="29" spans="1:22" x14ac:dyDescent="0.25">
      <c r="A29" s="8"/>
      <c r="B29" s="43" t="s">
        <v>23</v>
      </c>
      <c r="C29" s="44"/>
      <c r="D29" s="44"/>
      <c r="E29" s="44"/>
      <c r="F29" s="44"/>
      <c r="G29" s="44"/>
      <c r="H29" s="44"/>
      <c r="I29" s="44">
        <v>140</v>
      </c>
      <c r="J29" s="44">
        <v>329</v>
      </c>
      <c r="K29" s="44">
        <v>27</v>
      </c>
      <c r="L29" s="44">
        <v>11</v>
      </c>
      <c r="M29" s="44">
        <v>16</v>
      </c>
      <c r="N29" s="44">
        <v>172</v>
      </c>
      <c r="O29" s="44">
        <v>53</v>
      </c>
      <c r="P29" s="44">
        <v>115</v>
      </c>
      <c r="Q29" s="44">
        <v>98</v>
      </c>
      <c r="R29" s="44">
        <v>76</v>
      </c>
      <c r="S29" s="44">
        <v>134</v>
      </c>
      <c r="T29" s="44">
        <v>99</v>
      </c>
      <c r="U29" s="42">
        <f t="shared" si="1"/>
        <v>1270</v>
      </c>
      <c r="V29" s="24"/>
    </row>
    <row r="30" spans="1:22" x14ac:dyDescent="0.25">
      <c r="A30" s="8"/>
      <c r="B30" s="43" t="s">
        <v>24</v>
      </c>
      <c r="C30" s="44"/>
      <c r="D30" s="44"/>
      <c r="E30" s="44"/>
      <c r="F30" s="44"/>
      <c r="G30" s="44"/>
      <c r="H30" s="44"/>
      <c r="I30" s="44">
        <v>67</v>
      </c>
      <c r="J30" s="44">
        <v>42</v>
      </c>
      <c r="K30" s="44">
        <v>0</v>
      </c>
      <c r="L30" s="44">
        <v>5</v>
      </c>
      <c r="M30" s="44">
        <v>8</v>
      </c>
      <c r="N30" s="44">
        <v>1</v>
      </c>
      <c r="O30" s="44">
        <v>9</v>
      </c>
      <c r="P30" s="44">
        <v>31</v>
      </c>
      <c r="Q30" s="44">
        <v>7</v>
      </c>
      <c r="R30" s="44">
        <v>23</v>
      </c>
      <c r="S30" s="44">
        <v>98</v>
      </c>
      <c r="T30" s="44">
        <v>27</v>
      </c>
      <c r="U30" s="42">
        <f t="shared" si="1"/>
        <v>318</v>
      </c>
      <c r="V30" s="24"/>
    </row>
    <row r="31" spans="1:22" ht="7.5" customHeight="1" x14ac:dyDescent="0.25">
      <c r="A31" s="8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2"/>
      <c r="V31" s="24"/>
    </row>
    <row r="32" spans="1:22" x14ac:dyDescent="0.25">
      <c r="A32" s="8"/>
      <c r="B32" s="40" t="s">
        <v>30</v>
      </c>
      <c r="C32" s="41"/>
      <c r="D32" s="41"/>
      <c r="E32" s="41"/>
      <c r="F32" s="41"/>
      <c r="G32" s="41"/>
      <c r="H32" s="41"/>
      <c r="I32" s="41">
        <f>SUM(I13,I16,I19,I22,I25,I28)</f>
        <v>815</v>
      </c>
      <c r="J32" s="41">
        <f>SUM(J13,J16,J19,J22,J25,J28)</f>
        <v>794</v>
      </c>
      <c r="K32" s="41">
        <f>SUM(K13,K16,K19,K22,K25,K28)</f>
        <v>389</v>
      </c>
      <c r="L32" s="41">
        <f t="shared" ref="L32:Q32" si="7">SUM(L13,L16,L19,L22,L25,L28)</f>
        <v>466</v>
      </c>
      <c r="M32" s="41">
        <f t="shared" si="7"/>
        <v>377</v>
      </c>
      <c r="N32" s="41">
        <f t="shared" si="7"/>
        <v>389</v>
      </c>
      <c r="O32" s="41">
        <f t="shared" si="7"/>
        <v>359</v>
      </c>
      <c r="P32" s="41">
        <f t="shared" si="7"/>
        <v>560</v>
      </c>
      <c r="Q32" s="41">
        <f t="shared" si="7"/>
        <v>373</v>
      </c>
      <c r="R32" s="41">
        <f>SUM(R13,R16,R19,R22,R25,R28)</f>
        <v>500</v>
      </c>
      <c r="S32" s="41">
        <f>SUM(S13,S16,S19,S22,S25,S28)</f>
        <v>974</v>
      </c>
      <c r="T32" s="41">
        <f>SUM(T13,T16,T19,T22,T25,T28)</f>
        <v>672</v>
      </c>
      <c r="U32" s="42">
        <f>SUM(C32:T32)</f>
        <v>6668</v>
      </c>
      <c r="V32" s="24"/>
    </row>
    <row r="33" spans="1:22" x14ac:dyDescent="0.25">
      <c r="A33" s="8"/>
      <c r="B33" s="45" t="s">
        <v>23</v>
      </c>
      <c r="C33" s="41"/>
      <c r="D33" s="41"/>
      <c r="E33" s="41"/>
      <c r="F33" s="41"/>
      <c r="G33" s="41"/>
      <c r="H33" s="41"/>
      <c r="I33" s="41">
        <f t="shared" ref="I33:Q33" si="8">+I14+I17+I20+I23+I26+I29</f>
        <v>304</v>
      </c>
      <c r="J33" s="41">
        <f t="shared" si="8"/>
        <v>451</v>
      </c>
      <c r="K33" s="41">
        <f t="shared" si="8"/>
        <v>155</v>
      </c>
      <c r="L33" s="41">
        <f t="shared" si="8"/>
        <v>160</v>
      </c>
      <c r="M33" s="41">
        <f t="shared" si="8"/>
        <v>166</v>
      </c>
      <c r="N33" s="41">
        <f t="shared" si="8"/>
        <v>274</v>
      </c>
      <c r="O33" s="41">
        <f t="shared" si="8"/>
        <v>195</v>
      </c>
      <c r="P33" s="41">
        <f t="shared" si="8"/>
        <v>379</v>
      </c>
      <c r="Q33" s="41">
        <f t="shared" si="8"/>
        <v>241</v>
      </c>
      <c r="R33" s="41">
        <f t="shared" ref="R33:U34" si="9">+R14+R17+R20+R23+R26+R29</f>
        <v>294</v>
      </c>
      <c r="S33" s="41">
        <f t="shared" si="9"/>
        <v>553</v>
      </c>
      <c r="T33" s="41">
        <f t="shared" si="9"/>
        <v>336</v>
      </c>
      <c r="U33" s="42">
        <f t="shared" si="9"/>
        <v>3508</v>
      </c>
      <c r="V33" s="39"/>
    </row>
    <row r="34" spans="1:22" ht="15" thickBot="1" x14ac:dyDescent="0.3">
      <c r="A34" s="8"/>
      <c r="B34" s="46" t="s">
        <v>24</v>
      </c>
      <c r="C34" s="47"/>
      <c r="D34" s="47"/>
      <c r="E34" s="47"/>
      <c r="F34" s="47"/>
      <c r="G34" s="47"/>
      <c r="H34" s="47"/>
      <c r="I34" s="47">
        <f t="shared" ref="I34:Q34" si="10">+I15+I18+I21+I24+I27+I30</f>
        <v>511</v>
      </c>
      <c r="J34" s="47">
        <f t="shared" si="10"/>
        <v>343</v>
      </c>
      <c r="K34" s="47">
        <f t="shared" si="10"/>
        <v>234</v>
      </c>
      <c r="L34" s="47">
        <f t="shared" si="10"/>
        <v>306</v>
      </c>
      <c r="M34" s="47">
        <f t="shared" si="10"/>
        <v>211</v>
      </c>
      <c r="N34" s="47">
        <f t="shared" si="10"/>
        <v>115</v>
      </c>
      <c r="O34" s="47">
        <f t="shared" si="10"/>
        <v>164</v>
      </c>
      <c r="P34" s="47">
        <f t="shared" si="10"/>
        <v>181</v>
      </c>
      <c r="Q34" s="47">
        <f t="shared" si="10"/>
        <v>132</v>
      </c>
      <c r="R34" s="47">
        <f t="shared" si="9"/>
        <v>206</v>
      </c>
      <c r="S34" s="47">
        <f t="shared" si="9"/>
        <v>421</v>
      </c>
      <c r="T34" s="47">
        <f t="shared" si="9"/>
        <v>336</v>
      </c>
      <c r="U34" s="48">
        <f t="shared" si="9"/>
        <v>3160</v>
      </c>
      <c r="V34" s="39"/>
    </row>
    <row r="35" spans="1:22" x14ac:dyDescent="0.25">
      <c r="A35" s="8"/>
      <c r="B35" s="148" t="s">
        <v>31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36"/>
      <c r="V35" s="24"/>
    </row>
    <row r="36" spans="1:22" s="49" customFormat="1" ht="18.75" customHeight="1" x14ac:dyDescent="0.25">
      <c r="A36" s="8"/>
      <c r="B36" s="25"/>
      <c r="C36" s="25"/>
      <c r="D36" s="26"/>
      <c r="E36" s="26"/>
      <c r="F36" s="26"/>
      <c r="G36" s="26"/>
      <c r="H36" s="26"/>
      <c r="I36" s="26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s="49" customFormat="1" x14ac:dyDescent="0.25">
      <c r="A37" s="8"/>
      <c r="B37" s="27"/>
      <c r="C37" s="27"/>
      <c r="D37" s="28"/>
      <c r="E37" s="29"/>
      <c r="F37" s="8"/>
      <c r="G37" s="8"/>
      <c r="H37" s="28"/>
      <c r="I37" s="29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s="49" customFormat="1" x14ac:dyDescent="0.25">
      <c r="A38" s="8"/>
      <c r="B38" s="27"/>
      <c r="C38" s="27"/>
      <c r="D38" s="28"/>
      <c r="E38" s="29"/>
      <c r="F38" s="8"/>
      <c r="G38" s="8"/>
      <c r="H38" s="28"/>
      <c r="I38" s="2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s="49" customFormat="1" ht="3.75" customHeight="1" x14ac:dyDescent="0.25">
      <c r="A39" s="8"/>
      <c r="B39" s="27"/>
      <c r="C39" s="27"/>
      <c r="D39" s="28"/>
      <c r="E39" s="29"/>
      <c r="F39" s="8"/>
      <c r="G39" s="8"/>
      <c r="H39" s="28"/>
      <c r="I39" s="29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s="49" customFormat="1" ht="12.75" customHeight="1" x14ac:dyDescent="0.25">
      <c r="A40" s="8"/>
      <c r="B40" s="27"/>
      <c r="C40" s="27"/>
      <c r="D40" s="28"/>
      <c r="E40" s="29"/>
      <c r="F40" s="8"/>
      <c r="G40" s="8"/>
      <c r="H40" s="28"/>
      <c r="I40" s="29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s="49" customFormat="1" x14ac:dyDescent="0.25">
      <c r="A41" s="8"/>
      <c r="B41" s="27"/>
      <c r="C41" s="27"/>
      <c r="D41" s="28"/>
      <c r="E41" s="29"/>
      <c r="F41" s="8"/>
      <c r="G41" s="8"/>
      <c r="H41" s="28"/>
      <c r="I41" s="29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s="49" customFormat="1" ht="6" customHeight="1" x14ac:dyDescent="0.25">
      <c r="A42" s="8"/>
      <c r="B42" s="27"/>
      <c r="C42" s="27"/>
      <c r="D42" s="28"/>
      <c r="E42" s="29"/>
      <c r="F42" s="8"/>
      <c r="G42" s="8"/>
      <c r="H42" s="28"/>
      <c r="I42" s="29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s="49" customFormat="1" x14ac:dyDescent="0.25">
      <c r="A43" s="8"/>
      <c r="B43" s="27"/>
      <c r="C43" s="27"/>
      <c r="D43" s="28"/>
      <c r="E43" s="29"/>
      <c r="F43" s="8"/>
      <c r="G43" s="8"/>
      <c r="H43" s="28"/>
      <c r="I43" s="29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s="49" customFormat="1" ht="24.75" customHeight="1" x14ac:dyDescent="0.25">
      <c r="A44" s="8"/>
      <c r="B44" s="27"/>
      <c r="C44" s="27"/>
      <c r="D44" s="28"/>
      <c r="E44" s="29"/>
      <c r="F44" s="8"/>
      <c r="G44" s="8"/>
      <c r="H44" s="28"/>
      <c r="I44" s="29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s="49" customFormat="1" x14ac:dyDescent="0.25">
      <c r="A45" s="8"/>
      <c r="B45" s="30"/>
      <c r="C45" s="30"/>
      <c r="D45" s="31"/>
      <c r="E45" s="31"/>
      <c r="F45" s="31"/>
      <c r="G45" s="31"/>
      <c r="H45" s="31"/>
      <c r="I45" s="31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s="49" customFormat="1" x14ac:dyDescent="0.25">
      <c r="A46" s="8"/>
      <c r="B46" s="27"/>
      <c r="C46" s="27"/>
      <c r="D46" s="27"/>
      <c r="E46" s="32"/>
      <c r="F46" s="8"/>
      <c r="G46" s="8"/>
      <c r="H46" s="8"/>
      <c r="I46" s="33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s="49" customFormat="1" x14ac:dyDescent="0.25">
      <c r="A47" s="8"/>
      <c r="B47" s="8"/>
      <c r="C47" s="8"/>
      <c r="D47" s="8"/>
      <c r="E47" s="8"/>
      <c r="F47" s="8"/>
      <c r="G47" s="8"/>
      <c r="H47" s="8"/>
      <c r="I47" s="33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s="49" customFormat="1" x14ac:dyDescent="0.25">
      <c r="A48" s="8"/>
      <c r="B48" s="34"/>
      <c r="C48" s="34"/>
      <c r="D48" s="34"/>
      <c r="E48" s="34"/>
      <c r="F48" s="34"/>
      <c r="G48" s="34"/>
      <c r="H48" s="34"/>
      <c r="I48" s="34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s="49" customFormat="1" x14ac:dyDescent="0.25">
      <c r="A49" s="8"/>
      <c r="B49" s="16"/>
      <c r="C49" s="16"/>
      <c r="D49" s="16"/>
      <c r="E49" s="35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s="49" customFormat="1" ht="16.5" customHeight="1" x14ac:dyDescent="0.25">
      <c r="A50" s="8"/>
      <c r="B50" s="25"/>
      <c r="C50" s="25"/>
      <c r="D50" s="26"/>
      <c r="E50" s="26"/>
      <c r="F50" s="26"/>
      <c r="G50" s="26"/>
      <c r="H50" s="26"/>
      <c r="I50" s="26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s="49" customFormat="1" x14ac:dyDescent="0.25">
      <c r="A51" s="8"/>
      <c r="B51" s="27"/>
      <c r="C51" s="27"/>
      <c r="D51" s="28"/>
      <c r="E51" s="29"/>
      <c r="F51" s="8"/>
      <c r="G51" s="8"/>
      <c r="H51" s="28"/>
      <c r="I51" s="29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s="49" customFormat="1" x14ac:dyDescent="0.25">
      <c r="A52" s="8"/>
      <c r="B52" s="27"/>
      <c r="C52" s="27"/>
      <c r="D52" s="28"/>
      <c r="E52" s="29"/>
      <c r="F52" s="8"/>
      <c r="G52" s="8"/>
      <c r="H52" s="28"/>
      <c r="I52" s="29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</sheetData>
  <mergeCells count="2">
    <mergeCell ref="B6:U6"/>
    <mergeCell ref="B9:U9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Pro,Negrita"Año 2023 |&amp;P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60"/>
  <sheetViews>
    <sheetView zoomScaleNormal="100" workbookViewId="0"/>
  </sheetViews>
  <sheetFormatPr baseColWidth="10" defaultColWidth="8.7109375" defaultRowHeight="14.25" x14ac:dyDescent="0.25"/>
  <cols>
    <col min="1" max="1" width="4" style="15" customWidth="1"/>
    <col min="2" max="2" width="14" style="15" customWidth="1"/>
    <col min="3" max="14" width="5.85546875" style="15" customWidth="1"/>
    <col min="15" max="15" width="6.85546875" style="15" customWidth="1"/>
    <col min="16" max="16" width="7.28515625" style="15" bestFit="1" customWidth="1"/>
    <col min="17" max="17" width="1.42578125" style="15" customWidth="1"/>
    <col min="18" max="16384" width="8.7109375" style="15"/>
  </cols>
  <sheetData>
    <row r="1" spans="1:17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36.75" customHeight="1" x14ac:dyDescent="0.25">
      <c r="A6" s="8"/>
      <c r="B6" s="158" t="s">
        <v>106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8"/>
    </row>
    <row r="7" spans="1:17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7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8.75" customHeight="1" x14ac:dyDescent="0.25">
      <c r="A9" s="8"/>
      <c r="B9" s="159" t="s">
        <v>59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1"/>
      <c r="Q9" s="8"/>
    </row>
    <row r="10" spans="1:17" ht="7.5" customHeight="1" x14ac:dyDescent="0.25">
      <c r="A10" s="8"/>
      <c r="B10" s="16"/>
      <c r="C10" s="16"/>
      <c r="D10" s="16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8.75" customHeight="1" x14ac:dyDescent="0.25">
      <c r="A11" s="8"/>
      <c r="B11" s="18"/>
      <c r="C11" s="19" t="s">
        <v>15</v>
      </c>
      <c r="D11" s="19" t="s">
        <v>16</v>
      </c>
      <c r="E11" s="19" t="s">
        <v>17</v>
      </c>
      <c r="F11" s="19" t="s">
        <v>18</v>
      </c>
      <c r="G11" s="19" t="s">
        <v>19</v>
      </c>
      <c r="H11" s="19" t="s">
        <v>20</v>
      </c>
      <c r="I11" s="19" t="s">
        <v>69</v>
      </c>
      <c r="J11" s="19" t="s">
        <v>70</v>
      </c>
      <c r="K11" s="19" t="s">
        <v>71</v>
      </c>
      <c r="L11" s="19" t="s">
        <v>103</v>
      </c>
      <c r="M11" s="19" t="s">
        <v>104</v>
      </c>
      <c r="N11" s="19" t="s">
        <v>105</v>
      </c>
      <c r="O11" s="19" t="s">
        <v>21</v>
      </c>
      <c r="P11" s="19" t="s">
        <v>32</v>
      </c>
      <c r="Q11" s="8"/>
    </row>
    <row r="12" spans="1:17" ht="7.5" customHeight="1" x14ac:dyDescent="0.25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121"/>
      <c r="Q12" s="8"/>
    </row>
    <row r="13" spans="1:17" x14ac:dyDescent="0.25">
      <c r="A13" s="8"/>
      <c r="B13" s="50" t="s">
        <v>23</v>
      </c>
      <c r="C13" s="137">
        <v>57</v>
      </c>
      <c r="D13" s="137">
        <v>76</v>
      </c>
      <c r="E13" s="137">
        <v>49</v>
      </c>
      <c r="F13" s="137">
        <v>42</v>
      </c>
      <c r="G13" s="137">
        <v>75</v>
      </c>
      <c r="H13" s="137">
        <v>71</v>
      </c>
      <c r="I13" s="137">
        <v>80</v>
      </c>
      <c r="J13" s="137">
        <v>72</v>
      </c>
      <c r="K13" s="137">
        <v>70</v>
      </c>
      <c r="L13" s="137">
        <v>78</v>
      </c>
      <c r="M13" s="137">
        <v>77</v>
      </c>
      <c r="N13" s="137">
        <v>57</v>
      </c>
      <c r="O13" s="52">
        <f>SUM(C13:N13)</f>
        <v>804</v>
      </c>
      <c r="P13" s="121">
        <f>+O13/$O$15</f>
        <v>0.95714285714285718</v>
      </c>
      <c r="Q13" s="8"/>
    </row>
    <row r="14" spans="1:17" x14ac:dyDescent="0.25">
      <c r="A14" s="8"/>
      <c r="B14" s="50" t="s">
        <v>24</v>
      </c>
      <c r="C14" s="137">
        <v>0</v>
      </c>
      <c r="D14" s="137">
        <v>0</v>
      </c>
      <c r="E14" s="137">
        <v>7</v>
      </c>
      <c r="F14" s="137">
        <v>3</v>
      </c>
      <c r="G14" s="137">
        <v>6</v>
      </c>
      <c r="H14" s="137">
        <v>6</v>
      </c>
      <c r="I14" s="137">
        <v>6</v>
      </c>
      <c r="J14" s="137">
        <v>3</v>
      </c>
      <c r="K14" s="137">
        <v>4</v>
      </c>
      <c r="L14" s="137">
        <v>1</v>
      </c>
      <c r="M14" s="137">
        <v>0</v>
      </c>
      <c r="N14" s="137">
        <v>0</v>
      </c>
      <c r="O14" s="52">
        <f>SUM(C14:N14)</f>
        <v>36</v>
      </c>
      <c r="P14" s="121">
        <f>+O14/$O$15</f>
        <v>4.2857142857142858E-2</v>
      </c>
      <c r="Q14" s="8"/>
    </row>
    <row r="15" spans="1:17" ht="15" thickBot="1" x14ac:dyDescent="0.3">
      <c r="A15" s="8"/>
      <c r="B15" s="122" t="s">
        <v>30</v>
      </c>
      <c r="C15" s="123">
        <f t="shared" ref="C15:K15" si="0">SUM(C13:C14)</f>
        <v>57</v>
      </c>
      <c r="D15" s="123">
        <f t="shared" si="0"/>
        <v>76</v>
      </c>
      <c r="E15" s="123">
        <f t="shared" si="0"/>
        <v>56</v>
      </c>
      <c r="F15" s="123">
        <f t="shared" si="0"/>
        <v>45</v>
      </c>
      <c r="G15" s="123">
        <f t="shared" si="0"/>
        <v>81</v>
      </c>
      <c r="H15" s="123">
        <f t="shared" si="0"/>
        <v>77</v>
      </c>
      <c r="I15" s="123">
        <f t="shared" si="0"/>
        <v>86</v>
      </c>
      <c r="J15" s="123">
        <f t="shared" si="0"/>
        <v>75</v>
      </c>
      <c r="K15" s="123">
        <f t="shared" si="0"/>
        <v>74</v>
      </c>
      <c r="L15" s="123">
        <f>SUM(L13:L14)</f>
        <v>79</v>
      </c>
      <c r="M15" s="123">
        <f>SUM(M13:M14)</f>
        <v>77</v>
      </c>
      <c r="N15" s="123">
        <f>SUM(N13:N14)</f>
        <v>57</v>
      </c>
      <c r="O15" s="123">
        <f>SUM(O13:O14)</f>
        <v>840</v>
      </c>
      <c r="P15" s="124">
        <f>+O15/$O$15</f>
        <v>1</v>
      </c>
      <c r="Q15" s="8"/>
    </row>
    <row r="16" spans="1:17" x14ac:dyDescent="0.25">
      <c r="A16" s="8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  <c r="P16" s="24"/>
      <c r="Q16" s="8"/>
    </row>
    <row r="17" spans="1:17" ht="18.75" customHeight="1" x14ac:dyDescent="0.25">
      <c r="A17" s="8"/>
      <c r="B17" s="159" t="s">
        <v>60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1"/>
      <c r="Q17" s="8"/>
    </row>
    <row r="18" spans="1:17" ht="7.5" customHeight="1" x14ac:dyDescent="0.25">
      <c r="A18" s="8"/>
      <c r="B18" s="16"/>
      <c r="C18" s="16"/>
      <c r="D18" s="16"/>
      <c r="E18" s="1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8.75" customHeight="1" x14ac:dyDescent="0.25">
      <c r="A19" s="8"/>
      <c r="B19" s="18"/>
      <c r="C19" s="19" t="s">
        <v>15</v>
      </c>
      <c r="D19" s="19" t="s">
        <v>16</v>
      </c>
      <c r="E19" s="19" t="s">
        <v>17</v>
      </c>
      <c r="F19" s="19" t="s">
        <v>18</v>
      </c>
      <c r="G19" s="19" t="s">
        <v>19</v>
      </c>
      <c r="H19" s="19" t="s">
        <v>20</v>
      </c>
      <c r="I19" s="19" t="s">
        <v>69</v>
      </c>
      <c r="J19" s="19" t="s">
        <v>70</v>
      </c>
      <c r="K19" s="19" t="s">
        <v>71</v>
      </c>
      <c r="L19" s="19" t="s">
        <v>103</v>
      </c>
      <c r="M19" s="19" t="s">
        <v>104</v>
      </c>
      <c r="N19" s="19" t="s">
        <v>105</v>
      </c>
      <c r="O19" s="19" t="s">
        <v>21</v>
      </c>
      <c r="P19" s="19" t="s">
        <v>32</v>
      </c>
      <c r="Q19" s="8"/>
    </row>
    <row r="20" spans="1:17" ht="7.5" customHeight="1" x14ac:dyDescent="0.25">
      <c r="A20" s="8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  <c r="P20" s="121"/>
      <c r="Q20" s="8"/>
    </row>
    <row r="21" spans="1:17" x14ac:dyDescent="0.25">
      <c r="A21" s="8"/>
      <c r="B21" s="50" t="s">
        <v>23</v>
      </c>
      <c r="C21" s="137">
        <v>15</v>
      </c>
      <c r="D21" s="137">
        <v>11</v>
      </c>
      <c r="E21" s="137">
        <v>14</v>
      </c>
      <c r="F21" s="137">
        <v>9</v>
      </c>
      <c r="G21" s="137">
        <v>10</v>
      </c>
      <c r="H21" s="137">
        <v>18</v>
      </c>
      <c r="I21" s="137">
        <v>20</v>
      </c>
      <c r="J21" s="137">
        <v>40</v>
      </c>
      <c r="K21" s="137">
        <v>37</v>
      </c>
      <c r="L21" s="137">
        <v>34</v>
      </c>
      <c r="M21" s="137">
        <v>25</v>
      </c>
      <c r="N21" s="137">
        <v>35</v>
      </c>
      <c r="O21" s="52">
        <f>SUM(C21:N21)</f>
        <v>268</v>
      </c>
      <c r="P21" s="121">
        <f>+O21/$O$23</f>
        <v>0.46206896551724136</v>
      </c>
      <c r="Q21" s="8"/>
    </row>
    <row r="22" spans="1:17" x14ac:dyDescent="0.25">
      <c r="A22" s="8"/>
      <c r="B22" s="50" t="s">
        <v>24</v>
      </c>
      <c r="C22" s="137">
        <v>15</v>
      </c>
      <c r="D22" s="137">
        <v>19</v>
      </c>
      <c r="E22" s="137">
        <v>18</v>
      </c>
      <c r="F22" s="137">
        <v>12</v>
      </c>
      <c r="G22" s="137">
        <v>15</v>
      </c>
      <c r="H22" s="137">
        <v>28</v>
      </c>
      <c r="I22" s="137">
        <v>27</v>
      </c>
      <c r="J22" s="137">
        <v>41</v>
      </c>
      <c r="K22" s="137">
        <v>33</v>
      </c>
      <c r="L22" s="137">
        <v>48</v>
      </c>
      <c r="M22" s="137">
        <v>14</v>
      </c>
      <c r="N22" s="137">
        <v>42</v>
      </c>
      <c r="O22" s="52">
        <f>SUM(C22:N22)</f>
        <v>312</v>
      </c>
      <c r="P22" s="121">
        <f>+O22/$O$23</f>
        <v>0.53793103448275859</v>
      </c>
      <c r="Q22" s="8"/>
    </row>
    <row r="23" spans="1:17" ht="15" thickBot="1" x14ac:dyDescent="0.3">
      <c r="A23" s="8"/>
      <c r="B23" s="122" t="s">
        <v>30</v>
      </c>
      <c r="C23" s="123">
        <f t="shared" ref="C23:K23" si="1">SUM(C21:C22)</f>
        <v>30</v>
      </c>
      <c r="D23" s="123">
        <f t="shared" si="1"/>
        <v>30</v>
      </c>
      <c r="E23" s="123">
        <f t="shared" si="1"/>
        <v>32</v>
      </c>
      <c r="F23" s="123">
        <f t="shared" si="1"/>
        <v>21</v>
      </c>
      <c r="G23" s="123">
        <f t="shared" si="1"/>
        <v>25</v>
      </c>
      <c r="H23" s="123">
        <f t="shared" si="1"/>
        <v>46</v>
      </c>
      <c r="I23" s="123">
        <f t="shared" si="1"/>
        <v>47</v>
      </c>
      <c r="J23" s="123">
        <f t="shared" si="1"/>
        <v>81</v>
      </c>
      <c r="K23" s="123">
        <f t="shared" si="1"/>
        <v>70</v>
      </c>
      <c r="L23" s="123">
        <f>SUM(L21:L22)</f>
        <v>82</v>
      </c>
      <c r="M23" s="123">
        <f>SUM(M21:M22)</f>
        <v>39</v>
      </c>
      <c r="N23" s="123">
        <f>SUM(N21:N22)</f>
        <v>77</v>
      </c>
      <c r="O23" s="123">
        <f>SUM(O21:O22)</f>
        <v>580</v>
      </c>
      <c r="P23" s="124">
        <f>+O23/$O$23</f>
        <v>1</v>
      </c>
      <c r="Q23" s="8"/>
    </row>
    <row r="24" spans="1:17" x14ac:dyDescent="0.25">
      <c r="A24" s="8"/>
      <c r="B24" s="40"/>
      <c r="C24" s="125">
        <f t="shared" ref="C24:N24" si="2">+AVERAGE($C$23:$H$23)</f>
        <v>30.666666666666668</v>
      </c>
      <c r="D24" s="125">
        <f t="shared" si="2"/>
        <v>30.666666666666668</v>
      </c>
      <c r="E24" s="125">
        <f t="shared" si="2"/>
        <v>30.666666666666668</v>
      </c>
      <c r="F24" s="125">
        <f t="shared" si="2"/>
        <v>30.666666666666668</v>
      </c>
      <c r="G24" s="125">
        <f t="shared" si="2"/>
        <v>30.666666666666668</v>
      </c>
      <c r="H24" s="125">
        <f t="shared" si="2"/>
        <v>30.666666666666668</v>
      </c>
      <c r="I24" s="125">
        <f t="shared" si="2"/>
        <v>30.666666666666668</v>
      </c>
      <c r="J24" s="125">
        <f t="shared" si="2"/>
        <v>30.666666666666668</v>
      </c>
      <c r="K24" s="125">
        <f t="shared" si="2"/>
        <v>30.666666666666668</v>
      </c>
      <c r="L24" s="125">
        <f t="shared" si="2"/>
        <v>30.666666666666668</v>
      </c>
      <c r="M24" s="125">
        <f t="shared" si="2"/>
        <v>30.666666666666668</v>
      </c>
      <c r="N24" s="125">
        <f t="shared" si="2"/>
        <v>30.666666666666668</v>
      </c>
      <c r="O24" s="24"/>
      <c r="P24" s="24"/>
      <c r="Q24" s="8"/>
    </row>
    <row r="25" spans="1:17" ht="18.75" customHeight="1" x14ac:dyDescent="0.25">
      <c r="A25" s="8"/>
      <c r="B25" s="159" t="s">
        <v>66</v>
      </c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1"/>
      <c r="Q25" s="8"/>
    </row>
    <row r="26" spans="1:17" ht="7.5" customHeight="1" x14ac:dyDescent="0.25">
      <c r="A26" s="8"/>
      <c r="B26" s="16"/>
      <c r="C26" s="16"/>
      <c r="D26" s="16"/>
      <c r="E26" s="1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18.75" customHeight="1" x14ac:dyDescent="0.25">
      <c r="A27" s="8"/>
      <c r="B27" s="18"/>
      <c r="C27" s="19" t="s">
        <v>15</v>
      </c>
      <c r="D27" s="19" t="s">
        <v>16</v>
      </c>
      <c r="E27" s="19" t="s">
        <v>17</v>
      </c>
      <c r="F27" s="19" t="s">
        <v>18</v>
      </c>
      <c r="G27" s="19" t="s">
        <v>19</v>
      </c>
      <c r="H27" s="19" t="s">
        <v>20</v>
      </c>
      <c r="I27" s="19" t="s">
        <v>69</v>
      </c>
      <c r="J27" s="19" t="s">
        <v>70</v>
      </c>
      <c r="K27" s="19" t="s">
        <v>71</v>
      </c>
      <c r="L27" s="19" t="s">
        <v>103</v>
      </c>
      <c r="M27" s="19" t="s">
        <v>104</v>
      </c>
      <c r="N27" s="19" t="s">
        <v>105</v>
      </c>
      <c r="O27" s="19" t="s">
        <v>21</v>
      </c>
      <c r="P27" s="19" t="s">
        <v>32</v>
      </c>
      <c r="Q27" s="8"/>
    </row>
    <row r="28" spans="1:17" ht="7.5" customHeight="1" x14ac:dyDescent="0.25">
      <c r="A28" s="8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  <c r="P28" s="121"/>
      <c r="Q28" s="8"/>
    </row>
    <row r="29" spans="1:17" x14ac:dyDescent="0.25">
      <c r="A29" s="8"/>
      <c r="B29" s="126" t="s">
        <v>33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2"/>
      <c r="P29" s="127"/>
      <c r="Q29" s="8"/>
    </row>
    <row r="30" spans="1:17" x14ac:dyDescent="0.25">
      <c r="A30" s="8"/>
      <c r="B30" s="126" t="s">
        <v>34</v>
      </c>
      <c r="C30" s="59">
        <f t="shared" ref="C30:K30" si="3">SUM(C31:C32)</f>
        <v>78</v>
      </c>
      <c r="D30" s="59">
        <f t="shared" si="3"/>
        <v>117</v>
      </c>
      <c r="E30" s="59">
        <f t="shared" si="3"/>
        <v>441</v>
      </c>
      <c r="F30" s="59">
        <f t="shared" si="3"/>
        <v>148</v>
      </c>
      <c r="G30" s="59">
        <f t="shared" si="3"/>
        <v>114</v>
      </c>
      <c r="H30" s="59">
        <f t="shared" si="3"/>
        <v>0</v>
      </c>
      <c r="I30" s="59">
        <f t="shared" si="3"/>
        <v>0</v>
      </c>
      <c r="J30" s="59">
        <f t="shared" si="3"/>
        <v>0</v>
      </c>
      <c r="K30" s="59">
        <f t="shared" si="3"/>
        <v>0</v>
      </c>
      <c r="L30" s="59">
        <f>SUM(L31:L32)</f>
        <v>51</v>
      </c>
      <c r="M30" s="59">
        <f>SUM(M31:M32)</f>
        <v>483</v>
      </c>
      <c r="N30" s="59">
        <f>SUM(N31:N32)</f>
        <v>100</v>
      </c>
      <c r="O30" s="52">
        <f>SUM(C30:N30)</f>
        <v>1532</v>
      </c>
      <c r="P30" s="128">
        <f>+O30/$O$30</f>
        <v>1</v>
      </c>
      <c r="Q30" s="8"/>
    </row>
    <row r="31" spans="1:17" x14ac:dyDescent="0.25">
      <c r="A31" s="8"/>
      <c r="B31" s="50" t="s">
        <v>23</v>
      </c>
      <c r="C31" s="55">
        <v>38</v>
      </c>
      <c r="D31" s="55">
        <v>54</v>
      </c>
      <c r="E31" s="55">
        <v>263</v>
      </c>
      <c r="F31" s="55">
        <v>75</v>
      </c>
      <c r="G31" s="55">
        <v>55</v>
      </c>
      <c r="H31" s="55">
        <v>0</v>
      </c>
      <c r="I31" s="55">
        <v>0</v>
      </c>
      <c r="J31" s="55">
        <v>0</v>
      </c>
      <c r="K31" s="55">
        <v>0</v>
      </c>
      <c r="L31" s="55">
        <v>25</v>
      </c>
      <c r="M31" s="55">
        <v>229</v>
      </c>
      <c r="N31" s="55">
        <v>48</v>
      </c>
      <c r="O31" s="52">
        <f>SUM(C31:N31)</f>
        <v>787</v>
      </c>
      <c r="P31" s="128">
        <f>+O31/$O$30</f>
        <v>0.51370757180156656</v>
      </c>
      <c r="Q31" s="8"/>
    </row>
    <row r="32" spans="1:17" x14ac:dyDescent="0.25">
      <c r="A32" s="8"/>
      <c r="B32" s="50" t="s">
        <v>24</v>
      </c>
      <c r="C32" s="55">
        <v>40</v>
      </c>
      <c r="D32" s="55">
        <v>63</v>
      </c>
      <c r="E32" s="55">
        <v>178</v>
      </c>
      <c r="F32" s="55">
        <v>73</v>
      </c>
      <c r="G32" s="55">
        <v>59</v>
      </c>
      <c r="H32" s="55">
        <v>0</v>
      </c>
      <c r="I32" s="55">
        <v>0</v>
      </c>
      <c r="J32" s="55">
        <v>0</v>
      </c>
      <c r="K32" s="55">
        <v>0</v>
      </c>
      <c r="L32" s="55">
        <v>26</v>
      </c>
      <c r="M32" s="55">
        <v>254</v>
      </c>
      <c r="N32" s="55">
        <v>52</v>
      </c>
      <c r="O32" s="52">
        <f>SUM(C32:N32)</f>
        <v>745</v>
      </c>
      <c r="P32" s="128">
        <f>+O32/$O$30</f>
        <v>0.48629242819843344</v>
      </c>
      <c r="Q32" s="8"/>
    </row>
    <row r="33" spans="1:256" x14ac:dyDescent="0.25">
      <c r="A33" s="8"/>
      <c r="B33" s="50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2"/>
      <c r="P33" s="128"/>
      <c r="Q33" s="8"/>
    </row>
    <row r="34" spans="1:256" x14ac:dyDescent="0.25">
      <c r="A34" s="8"/>
      <c r="B34" s="126" t="s">
        <v>35</v>
      </c>
      <c r="C34" s="59">
        <f t="shared" ref="C34:K34" si="4">SUM(C35:C36)</f>
        <v>11</v>
      </c>
      <c r="D34" s="59">
        <f t="shared" si="4"/>
        <v>0</v>
      </c>
      <c r="E34" s="59">
        <f t="shared" si="4"/>
        <v>0</v>
      </c>
      <c r="F34" s="59">
        <f t="shared" si="4"/>
        <v>72</v>
      </c>
      <c r="G34" s="59">
        <f t="shared" si="4"/>
        <v>0</v>
      </c>
      <c r="H34" s="59">
        <f t="shared" si="4"/>
        <v>0</v>
      </c>
      <c r="I34" s="59">
        <f t="shared" si="4"/>
        <v>0</v>
      </c>
      <c r="J34" s="59">
        <f t="shared" si="4"/>
        <v>0</v>
      </c>
      <c r="K34" s="59">
        <f t="shared" si="4"/>
        <v>0</v>
      </c>
      <c r="L34" s="59">
        <f>SUM(L35:L36)</f>
        <v>15</v>
      </c>
      <c r="M34" s="59">
        <f>SUM(M35:M36)</f>
        <v>0</v>
      </c>
      <c r="N34" s="59">
        <f>SUM(N35:N36)</f>
        <v>0</v>
      </c>
      <c r="O34" s="52">
        <f>SUM(C34:N34)</f>
        <v>98</v>
      </c>
      <c r="P34" s="128">
        <f>+O34/$O$34</f>
        <v>1</v>
      </c>
      <c r="Q34" s="8"/>
    </row>
    <row r="35" spans="1:256" ht="14.25" customHeight="1" x14ac:dyDescent="0.25">
      <c r="A35" s="8"/>
      <c r="B35" s="50" t="s">
        <v>23</v>
      </c>
      <c r="C35" s="55">
        <v>5</v>
      </c>
      <c r="D35" s="55">
        <v>0</v>
      </c>
      <c r="E35" s="55">
        <v>0</v>
      </c>
      <c r="F35" s="55">
        <v>37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7</v>
      </c>
      <c r="M35" s="55">
        <v>0</v>
      </c>
      <c r="N35" s="55">
        <v>0</v>
      </c>
      <c r="O35" s="52">
        <f>SUM(C35:N35)</f>
        <v>49</v>
      </c>
      <c r="P35" s="128">
        <f>+O35/$O$34</f>
        <v>0.5</v>
      </c>
      <c r="Q35" s="8"/>
    </row>
    <row r="36" spans="1:256" s="8" customFormat="1" ht="14.25" customHeight="1" x14ac:dyDescent="0.25">
      <c r="B36" s="50" t="s">
        <v>24</v>
      </c>
      <c r="C36" s="55">
        <v>6</v>
      </c>
      <c r="D36" s="55">
        <v>0</v>
      </c>
      <c r="E36" s="55">
        <v>0</v>
      </c>
      <c r="F36" s="55">
        <v>35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8</v>
      </c>
      <c r="M36" s="55">
        <v>0</v>
      </c>
      <c r="N36" s="55">
        <v>0</v>
      </c>
      <c r="O36" s="52">
        <f>SUM(C36:N36)</f>
        <v>49</v>
      </c>
      <c r="P36" s="128">
        <f>+O36/$O$34</f>
        <v>0.5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 s="8" customFormat="1" x14ac:dyDescent="0.25">
      <c r="B37" s="50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2"/>
      <c r="P37" s="128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 s="8" customFormat="1" x14ac:dyDescent="0.25">
      <c r="B38" s="58" t="s">
        <v>30</v>
      </c>
      <c r="C38" s="59">
        <f t="shared" ref="C38:K38" si="5">C30+C34</f>
        <v>89</v>
      </c>
      <c r="D38" s="59">
        <f t="shared" si="5"/>
        <v>117</v>
      </c>
      <c r="E38" s="59">
        <f t="shared" si="5"/>
        <v>441</v>
      </c>
      <c r="F38" s="59">
        <f t="shared" si="5"/>
        <v>220</v>
      </c>
      <c r="G38" s="59">
        <f t="shared" si="5"/>
        <v>114</v>
      </c>
      <c r="H38" s="59">
        <f t="shared" si="5"/>
        <v>0</v>
      </c>
      <c r="I38" s="59">
        <f t="shared" si="5"/>
        <v>0</v>
      </c>
      <c r="J38" s="59">
        <f t="shared" si="5"/>
        <v>0</v>
      </c>
      <c r="K38" s="59">
        <f t="shared" si="5"/>
        <v>0</v>
      </c>
      <c r="L38" s="59">
        <f>L30+L34</f>
        <v>66</v>
      </c>
      <c r="M38" s="59">
        <f>M30+M34</f>
        <v>483</v>
      </c>
      <c r="N38" s="59">
        <f>N30+N34</f>
        <v>100</v>
      </c>
      <c r="O38" s="52">
        <f>SUM(C38:N38)</f>
        <v>1630</v>
      </c>
      <c r="P38" s="128">
        <f>+O38/$O$38</f>
        <v>1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 s="8" customFormat="1" ht="14.25" customHeight="1" x14ac:dyDescent="0.25">
      <c r="B39" s="50" t="s">
        <v>23</v>
      </c>
      <c r="C39" s="55">
        <f t="shared" ref="C39:K39" si="6">+C31+C35</f>
        <v>43</v>
      </c>
      <c r="D39" s="55">
        <f t="shared" si="6"/>
        <v>54</v>
      </c>
      <c r="E39" s="55">
        <f t="shared" si="6"/>
        <v>263</v>
      </c>
      <c r="F39" s="55">
        <f t="shared" si="6"/>
        <v>112</v>
      </c>
      <c r="G39" s="55">
        <f t="shared" si="6"/>
        <v>55</v>
      </c>
      <c r="H39" s="55">
        <f t="shared" si="6"/>
        <v>0</v>
      </c>
      <c r="I39" s="55">
        <f t="shared" si="6"/>
        <v>0</v>
      </c>
      <c r="J39" s="55">
        <f t="shared" si="6"/>
        <v>0</v>
      </c>
      <c r="K39" s="55">
        <f t="shared" si="6"/>
        <v>0</v>
      </c>
      <c r="L39" s="55">
        <f t="shared" ref="L39:N40" si="7">+L31+L35</f>
        <v>32</v>
      </c>
      <c r="M39" s="55">
        <f t="shared" si="7"/>
        <v>229</v>
      </c>
      <c r="N39" s="55">
        <f t="shared" si="7"/>
        <v>48</v>
      </c>
      <c r="O39" s="52">
        <f>SUM(C39:N39)</f>
        <v>836</v>
      </c>
      <c r="P39" s="128">
        <f>+O39/$O$38</f>
        <v>0.51288343558282212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 s="8" customFormat="1" ht="14.25" customHeight="1" thickBot="1" x14ac:dyDescent="0.3">
      <c r="B40" s="129" t="s">
        <v>24</v>
      </c>
      <c r="C40" s="130">
        <f t="shared" ref="C40:K40" si="8">+C32+C36</f>
        <v>46</v>
      </c>
      <c r="D40" s="130">
        <f t="shared" si="8"/>
        <v>63</v>
      </c>
      <c r="E40" s="130">
        <f t="shared" si="8"/>
        <v>178</v>
      </c>
      <c r="F40" s="130">
        <f t="shared" si="8"/>
        <v>108</v>
      </c>
      <c r="G40" s="130">
        <f t="shared" si="8"/>
        <v>59</v>
      </c>
      <c r="H40" s="130">
        <f t="shared" si="8"/>
        <v>0</v>
      </c>
      <c r="I40" s="130">
        <f t="shared" si="8"/>
        <v>0</v>
      </c>
      <c r="J40" s="130">
        <f t="shared" si="8"/>
        <v>0</v>
      </c>
      <c r="K40" s="130">
        <f t="shared" si="8"/>
        <v>0</v>
      </c>
      <c r="L40" s="130">
        <f t="shared" si="7"/>
        <v>34</v>
      </c>
      <c r="M40" s="130">
        <f t="shared" si="7"/>
        <v>254</v>
      </c>
      <c r="N40" s="130">
        <f t="shared" si="7"/>
        <v>52</v>
      </c>
      <c r="O40" s="131">
        <f>SUM(C40:N40)</f>
        <v>794</v>
      </c>
      <c r="P40" s="132">
        <f>+O40/$O$38</f>
        <v>0.48711656441717793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</row>
    <row r="41" spans="1:256" s="8" customFormat="1" x14ac:dyDescent="0.25">
      <c r="B41" s="148" t="s">
        <v>31</v>
      </c>
      <c r="C41" s="27"/>
      <c r="D41" s="28"/>
      <c r="E41" s="29"/>
      <c r="H41" s="28"/>
      <c r="I41" s="28"/>
      <c r="J41" s="28"/>
      <c r="K41" s="28"/>
      <c r="L41" s="28"/>
      <c r="M41" s="28"/>
      <c r="N41" s="28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</row>
    <row r="42" spans="1:256" s="8" customFormat="1" ht="6" customHeight="1" x14ac:dyDescent="0.25">
      <c r="B42" s="27"/>
      <c r="C42" s="27"/>
      <c r="D42" s="28"/>
      <c r="E42" s="29"/>
      <c r="H42" s="28"/>
      <c r="I42" s="28"/>
      <c r="J42" s="28"/>
      <c r="K42" s="28"/>
      <c r="L42" s="28"/>
      <c r="M42" s="28"/>
      <c r="N42" s="28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</row>
    <row r="43" spans="1:256" s="8" customFormat="1" x14ac:dyDescent="0.25">
      <c r="B43" s="27"/>
      <c r="C43" s="27"/>
      <c r="D43" s="28"/>
      <c r="E43" s="29"/>
      <c r="H43" s="28"/>
      <c r="I43" s="28"/>
      <c r="J43" s="28"/>
      <c r="K43" s="28"/>
      <c r="L43" s="28"/>
      <c r="M43" s="28"/>
      <c r="N43" s="28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</row>
    <row r="44" spans="1:256" s="8" customFormat="1" ht="24.75" customHeight="1" x14ac:dyDescent="0.25">
      <c r="B44" s="27"/>
      <c r="C44" s="27"/>
      <c r="D44" s="28"/>
      <c r="E44" s="29"/>
      <c r="H44" s="28"/>
      <c r="I44" s="28"/>
      <c r="J44" s="28"/>
      <c r="K44" s="28"/>
      <c r="L44" s="28"/>
      <c r="M44" s="28"/>
      <c r="N44" s="28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</row>
    <row r="45" spans="1:256" s="8" customFormat="1" x14ac:dyDescent="0.25">
      <c r="B45" s="30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  <row r="46" spans="1:256" s="8" customFormat="1" x14ac:dyDescent="0.25">
      <c r="B46" s="27"/>
      <c r="C46" s="27"/>
      <c r="D46" s="27"/>
      <c r="E46" s="32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</row>
    <row r="47" spans="1:256" s="8" customFormat="1" x14ac:dyDescent="0.25"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</row>
    <row r="48" spans="1:256" s="8" customFormat="1" x14ac:dyDescent="0.25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</row>
    <row r="49" spans="2:256" s="8" customFormat="1" x14ac:dyDescent="0.25">
      <c r="B49" s="16"/>
      <c r="C49" s="16"/>
      <c r="D49" s="16"/>
      <c r="E49" s="3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</row>
    <row r="50" spans="2:256" s="8" customFormat="1" ht="16.5" customHeight="1" x14ac:dyDescent="0.25">
      <c r="B50" s="25"/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</row>
    <row r="51" spans="2:256" s="8" customFormat="1" x14ac:dyDescent="0.25">
      <c r="B51" s="27"/>
      <c r="C51" s="27"/>
      <c r="D51" s="28"/>
      <c r="E51" s="29"/>
      <c r="H51" s="28"/>
      <c r="I51" s="28"/>
      <c r="J51" s="28"/>
      <c r="K51" s="28"/>
      <c r="L51" s="28"/>
      <c r="M51" s="28"/>
      <c r="N51" s="28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2:256" s="8" customFormat="1" x14ac:dyDescent="0.25">
      <c r="B52" s="27"/>
      <c r="C52" s="27"/>
      <c r="D52" s="28"/>
      <c r="E52" s="29"/>
      <c r="H52" s="28"/>
      <c r="I52" s="28"/>
      <c r="J52" s="28"/>
      <c r="K52" s="28"/>
      <c r="L52" s="28"/>
      <c r="M52" s="28"/>
      <c r="N52" s="28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</row>
    <row r="53" spans="2:256" s="8" customFormat="1" x14ac:dyDescent="0.25">
      <c r="B53" s="27"/>
      <c r="C53" s="27"/>
      <c r="D53" s="28"/>
      <c r="E53" s="29"/>
      <c r="H53" s="28"/>
      <c r="I53" s="28"/>
      <c r="J53" s="28"/>
      <c r="K53" s="28"/>
      <c r="L53" s="28"/>
      <c r="M53" s="28"/>
      <c r="N53" s="28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</row>
    <row r="54" spans="2:256" s="8" customFormat="1" x14ac:dyDescent="0.25">
      <c r="B54" s="27"/>
      <c r="C54" s="27"/>
      <c r="D54" s="28"/>
      <c r="E54" s="29"/>
      <c r="H54" s="28"/>
      <c r="I54" s="28"/>
      <c r="J54" s="28"/>
      <c r="K54" s="28"/>
      <c r="L54" s="28"/>
      <c r="M54" s="28"/>
      <c r="N54" s="28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</row>
    <row r="55" spans="2:256" s="8" customFormat="1" x14ac:dyDescent="0.25">
      <c r="B55" s="27"/>
      <c r="C55" s="27"/>
      <c r="D55" s="28"/>
      <c r="E55" s="29"/>
      <c r="H55" s="28"/>
      <c r="I55" s="28"/>
      <c r="J55" s="28"/>
      <c r="K55" s="28"/>
      <c r="L55" s="28"/>
      <c r="M55" s="28"/>
      <c r="N55" s="28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</row>
    <row r="56" spans="2:256" s="8" customFormat="1" x14ac:dyDescent="0.25">
      <c r="B56" s="27"/>
      <c r="C56" s="27"/>
      <c r="D56" s="28"/>
      <c r="E56" s="29"/>
      <c r="H56" s="28"/>
      <c r="I56" s="28"/>
      <c r="J56" s="28"/>
      <c r="K56" s="28"/>
      <c r="L56" s="28"/>
      <c r="M56" s="28"/>
      <c r="N56" s="28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</row>
    <row r="57" spans="2:256" s="8" customFormat="1" x14ac:dyDescent="0.25">
      <c r="B57" s="27"/>
      <c r="C57" s="27"/>
      <c r="D57" s="28"/>
      <c r="E57" s="29"/>
      <c r="H57" s="28"/>
      <c r="I57" s="28"/>
      <c r="J57" s="28"/>
      <c r="K57" s="28"/>
      <c r="L57" s="28"/>
      <c r="M57" s="28"/>
      <c r="N57" s="28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</row>
    <row r="58" spans="2:256" s="8" customFormat="1" x14ac:dyDescent="0.25">
      <c r="B58" s="27"/>
      <c r="C58" s="27"/>
      <c r="D58" s="28"/>
      <c r="E58" s="29"/>
      <c r="H58" s="28"/>
      <c r="I58" s="28"/>
      <c r="J58" s="28"/>
      <c r="K58" s="28"/>
      <c r="L58" s="28"/>
      <c r="M58" s="28"/>
      <c r="N58" s="28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</row>
    <row r="59" spans="2:256" s="8" customFormat="1" x14ac:dyDescent="0.25">
      <c r="B59" s="27"/>
      <c r="C59" s="27"/>
      <c r="D59" s="28"/>
      <c r="E59" s="29"/>
      <c r="H59" s="28"/>
      <c r="I59" s="28"/>
      <c r="J59" s="28"/>
      <c r="K59" s="28"/>
      <c r="L59" s="28"/>
      <c r="M59" s="28"/>
      <c r="N59" s="28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</row>
    <row r="60" spans="2:256" s="8" customFormat="1" x14ac:dyDescent="0.25">
      <c r="B60" s="27"/>
      <c r="C60" s="27"/>
      <c r="D60" s="28"/>
      <c r="E60" s="29"/>
      <c r="H60" s="28"/>
      <c r="I60" s="28"/>
      <c r="J60" s="28"/>
      <c r="K60" s="28"/>
      <c r="L60" s="28"/>
      <c r="M60" s="28"/>
      <c r="N60" s="28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</row>
  </sheetData>
  <mergeCells count="4">
    <mergeCell ref="B6:P6"/>
    <mergeCell ref="B9:P9"/>
    <mergeCell ref="B17:P17"/>
    <mergeCell ref="B25:P25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Pro,Negrita"Año 2023 |&amp;P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U67"/>
  <sheetViews>
    <sheetView zoomScaleNormal="100" workbookViewId="0"/>
  </sheetViews>
  <sheetFormatPr baseColWidth="10" defaultColWidth="8.7109375" defaultRowHeight="14.25" x14ac:dyDescent="0.25"/>
  <cols>
    <col min="1" max="1" width="4" style="15" customWidth="1"/>
    <col min="2" max="2" width="15.7109375" style="15" customWidth="1"/>
    <col min="3" max="14" width="6.42578125" style="15" customWidth="1"/>
    <col min="15" max="15" width="7.85546875" style="15" customWidth="1"/>
    <col min="16" max="16" width="4.42578125" style="15" customWidth="1"/>
    <col min="17" max="16384" width="8.7109375" style="49"/>
  </cols>
  <sheetData>
    <row r="1" spans="1:255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55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55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5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55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55" ht="36.75" customHeight="1" x14ac:dyDescent="0.25">
      <c r="A6" s="8"/>
      <c r="B6" s="158" t="s">
        <v>106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8"/>
    </row>
    <row r="7" spans="1:255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55" ht="7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255" ht="18.75" customHeight="1" x14ac:dyDescent="0.25">
      <c r="A9" s="8"/>
      <c r="B9" s="159" t="s">
        <v>67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1"/>
      <c r="P9" s="8"/>
    </row>
    <row r="10" spans="1:255" ht="7.5" customHeight="1" x14ac:dyDescent="0.25">
      <c r="A10" s="8"/>
      <c r="B10" s="16"/>
      <c r="C10" s="16"/>
      <c r="D10" s="16"/>
      <c r="E10" s="1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55" ht="18.75" customHeight="1" x14ac:dyDescent="0.25">
      <c r="A11" s="8"/>
      <c r="B11" s="18"/>
      <c r="C11" s="19" t="s">
        <v>15</v>
      </c>
      <c r="D11" s="19" t="s">
        <v>16</v>
      </c>
      <c r="E11" s="19" t="s">
        <v>17</v>
      </c>
      <c r="F11" s="19" t="s">
        <v>18</v>
      </c>
      <c r="G11" s="19" t="s">
        <v>19</v>
      </c>
      <c r="H11" s="19" t="s">
        <v>20</v>
      </c>
      <c r="I11" s="19" t="s">
        <v>69</v>
      </c>
      <c r="J11" s="19" t="s">
        <v>70</v>
      </c>
      <c r="K11" s="19" t="s">
        <v>71</v>
      </c>
      <c r="L11" s="19" t="s">
        <v>103</v>
      </c>
      <c r="M11" s="19" t="s">
        <v>104</v>
      </c>
      <c r="N11" s="19" t="s">
        <v>105</v>
      </c>
      <c r="O11" s="19" t="s">
        <v>21</v>
      </c>
      <c r="P11" s="8"/>
    </row>
    <row r="12" spans="1:255" ht="4.5" customHeight="1" x14ac:dyDescent="0.25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8"/>
    </row>
    <row r="13" spans="1:255" s="56" customFormat="1" ht="57" x14ac:dyDescent="0.25">
      <c r="A13" s="53"/>
      <c r="B13" s="54" t="s">
        <v>36</v>
      </c>
      <c r="C13" s="59">
        <v>1</v>
      </c>
      <c r="D13" s="59">
        <v>2</v>
      </c>
      <c r="E13" s="59">
        <v>1</v>
      </c>
      <c r="F13" s="59">
        <v>2</v>
      </c>
      <c r="G13" s="59">
        <v>2</v>
      </c>
      <c r="H13" s="59">
        <v>2</v>
      </c>
      <c r="I13" s="59">
        <v>1</v>
      </c>
      <c r="J13" s="59">
        <v>1</v>
      </c>
      <c r="K13" s="59">
        <v>1</v>
      </c>
      <c r="L13" s="59">
        <v>1</v>
      </c>
      <c r="M13" s="59">
        <v>1</v>
      </c>
      <c r="N13" s="59">
        <v>1</v>
      </c>
      <c r="O13" s="138" t="s">
        <v>111</v>
      </c>
      <c r="P13" s="53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</row>
    <row r="14" spans="1:255" s="60" customFormat="1" ht="15" customHeight="1" x14ac:dyDescent="0.25">
      <c r="A14" s="57"/>
      <c r="B14" s="58" t="s">
        <v>37</v>
      </c>
      <c r="C14" s="59">
        <f t="shared" ref="C14:K14" si="0">SUM(C15:C16)</f>
        <v>813</v>
      </c>
      <c r="D14" s="59">
        <f t="shared" si="0"/>
        <v>1201</v>
      </c>
      <c r="E14" s="59">
        <f t="shared" si="0"/>
        <v>1575</v>
      </c>
      <c r="F14" s="59">
        <f t="shared" si="0"/>
        <v>1984</v>
      </c>
      <c r="G14" s="59">
        <f t="shared" si="0"/>
        <v>1832</v>
      </c>
      <c r="H14" s="59">
        <f t="shared" si="0"/>
        <v>1552</v>
      </c>
      <c r="I14" s="59">
        <f t="shared" si="0"/>
        <v>709</v>
      </c>
      <c r="J14" s="59">
        <f t="shared" si="0"/>
        <v>816</v>
      </c>
      <c r="K14" s="59">
        <f t="shared" si="0"/>
        <v>937</v>
      </c>
      <c r="L14" s="59">
        <f>SUM(L15:L16)</f>
        <v>940</v>
      </c>
      <c r="M14" s="59">
        <f>SUM(M15:M16)</f>
        <v>1032</v>
      </c>
      <c r="N14" s="59">
        <f>SUM(N15:N16)</f>
        <v>961</v>
      </c>
      <c r="O14" s="59">
        <f>SUM(O15:O16)</f>
        <v>14352</v>
      </c>
      <c r="P14" s="57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</row>
    <row r="15" spans="1:255" s="56" customFormat="1" ht="15" customHeight="1" x14ac:dyDescent="0.25">
      <c r="A15" s="53"/>
      <c r="B15" s="61" t="s">
        <v>23</v>
      </c>
      <c r="C15" s="55">
        <v>457</v>
      </c>
      <c r="D15" s="55">
        <v>691</v>
      </c>
      <c r="E15" s="55">
        <v>895</v>
      </c>
      <c r="F15" s="55">
        <v>1126</v>
      </c>
      <c r="G15" s="55">
        <v>994</v>
      </c>
      <c r="H15" s="55">
        <v>764</v>
      </c>
      <c r="I15" s="55">
        <v>333</v>
      </c>
      <c r="J15" s="55">
        <v>432</v>
      </c>
      <c r="K15" s="55">
        <v>487</v>
      </c>
      <c r="L15" s="55">
        <v>596</v>
      </c>
      <c r="M15" s="55">
        <v>598</v>
      </c>
      <c r="N15" s="55">
        <v>459</v>
      </c>
      <c r="O15" s="62">
        <f>SUM(C15:N15)</f>
        <v>7832</v>
      </c>
      <c r="P15" s="53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  <c r="IU15" s="49"/>
    </row>
    <row r="16" spans="1:255" s="56" customFormat="1" ht="15" customHeight="1" thickBot="1" x14ac:dyDescent="0.3">
      <c r="A16" s="53"/>
      <c r="B16" s="71" t="s">
        <v>24</v>
      </c>
      <c r="C16" s="130">
        <v>356</v>
      </c>
      <c r="D16" s="130">
        <v>510</v>
      </c>
      <c r="E16" s="130">
        <v>680</v>
      </c>
      <c r="F16" s="130">
        <v>858</v>
      </c>
      <c r="G16" s="130">
        <v>838</v>
      </c>
      <c r="H16" s="130">
        <v>788</v>
      </c>
      <c r="I16" s="130">
        <v>376</v>
      </c>
      <c r="J16" s="130">
        <v>384</v>
      </c>
      <c r="K16" s="130">
        <v>450</v>
      </c>
      <c r="L16" s="130">
        <v>344</v>
      </c>
      <c r="M16" s="130">
        <v>434</v>
      </c>
      <c r="N16" s="130">
        <v>502</v>
      </c>
      <c r="O16" s="92">
        <f>SUM(C16:N16)</f>
        <v>6520</v>
      </c>
      <c r="P16" s="53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</row>
    <row r="17" spans="1:17" s="56" customFormat="1" x14ac:dyDescent="0.25">
      <c r="A17" s="53"/>
      <c r="B17" s="114" t="s">
        <v>31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53"/>
      <c r="Q17" s="63"/>
    </row>
    <row r="18" spans="1:17" s="56" customFormat="1" ht="12" customHeight="1" x14ac:dyDescent="0.25">
      <c r="A18" s="53"/>
      <c r="B18" s="114" t="s">
        <v>38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53"/>
      <c r="Q18" s="63"/>
    </row>
    <row r="19" spans="1:17" x14ac:dyDescent="0.25">
      <c r="A19" s="8"/>
      <c r="B19" s="114" t="s">
        <v>112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/>
      <c r="P19" s="8"/>
    </row>
    <row r="20" spans="1:17" x14ac:dyDescent="0.25">
      <c r="A20" s="8"/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  <c r="P20" s="8"/>
    </row>
    <row r="21" spans="1:17" ht="18.75" customHeight="1" x14ac:dyDescent="0.25">
      <c r="A21" s="8"/>
      <c r="B21" s="159" t="s">
        <v>45</v>
      </c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1"/>
      <c r="P21" s="8"/>
    </row>
    <row r="22" spans="1:17" ht="7.5" customHeight="1" x14ac:dyDescent="0.25">
      <c r="A22" s="8"/>
      <c r="B22" s="16"/>
      <c r="C22" s="16"/>
      <c r="D22" s="16"/>
      <c r="E22" s="1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7" ht="18.75" customHeight="1" x14ac:dyDescent="0.25">
      <c r="A23" s="8"/>
      <c r="B23" s="18"/>
      <c r="C23" s="19" t="s">
        <v>15</v>
      </c>
      <c r="D23" s="19" t="s">
        <v>16</v>
      </c>
      <c r="E23" s="19" t="s">
        <v>17</v>
      </c>
      <c r="F23" s="19" t="s">
        <v>18</v>
      </c>
      <c r="G23" s="19" t="s">
        <v>19</v>
      </c>
      <c r="H23" s="19" t="s">
        <v>20</v>
      </c>
      <c r="I23" s="19" t="s">
        <v>69</v>
      </c>
      <c r="J23" s="19" t="s">
        <v>70</v>
      </c>
      <c r="K23" s="19" t="s">
        <v>71</v>
      </c>
      <c r="L23" s="19" t="s">
        <v>103</v>
      </c>
      <c r="M23" s="19" t="s">
        <v>104</v>
      </c>
      <c r="N23" s="19" t="s">
        <v>105</v>
      </c>
      <c r="O23" s="19" t="s">
        <v>21</v>
      </c>
      <c r="P23" s="8"/>
    </row>
    <row r="24" spans="1:17" ht="3.75" customHeight="1" x14ac:dyDescent="0.25">
      <c r="A24" s="8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2"/>
      <c r="P24" s="8"/>
    </row>
    <row r="25" spans="1:17" ht="15" customHeight="1" x14ac:dyDescent="0.25">
      <c r="A25" s="8"/>
      <c r="B25" s="65" t="s">
        <v>39</v>
      </c>
      <c r="C25" s="41">
        <v>0</v>
      </c>
      <c r="D25" s="41">
        <v>2</v>
      </c>
      <c r="E25" s="41">
        <v>0</v>
      </c>
      <c r="F25" s="41">
        <v>0</v>
      </c>
      <c r="G25" s="41">
        <v>1</v>
      </c>
      <c r="H25" s="41">
        <v>2</v>
      </c>
      <c r="I25" s="41">
        <v>0</v>
      </c>
      <c r="J25" s="41">
        <v>0</v>
      </c>
      <c r="K25" s="41">
        <v>0</v>
      </c>
      <c r="L25" s="41">
        <v>0</v>
      </c>
      <c r="M25" s="41">
        <v>1</v>
      </c>
      <c r="N25" s="41">
        <v>1</v>
      </c>
      <c r="O25" s="42">
        <f>SUM(C25:N25)</f>
        <v>7</v>
      </c>
      <c r="P25" s="8"/>
    </row>
    <row r="26" spans="1:17" ht="15" customHeight="1" x14ac:dyDescent="0.25">
      <c r="A26" s="8"/>
      <c r="B26" s="58" t="s">
        <v>37</v>
      </c>
      <c r="C26" s="39">
        <f t="shared" ref="C26:K26" si="1">SUM(C27:C28)</f>
        <v>0</v>
      </c>
      <c r="D26" s="39">
        <f t="shared" si="1"/>
        <v>183</v>
      </c>
      <c r="E26" s="39">
        <f t="shared" si="1"/>
        <v>0</v>
      </c>
      <c r="F26" s="39">
        <f t="shared" si="1"/>
        <v>0</v>
      </c>
      <c r="G26" s="39">
        <f t="shared" si="1"/>
        <v>39</v>
      </c>
      <c r="H26" s="39">
        <f t="shared" si="1"/>
        <v>381</v>
      </c>
      <c r="I26" s="39">
        <f t="shared" si="1"/>
        <v>0</v>
      </c>
      <c r="J26" s="39">
        <f t="shared" si="1"/>
        <v>0</v>
      </c>
      <c r="K26" s="39">
        <f t="shared" si="1"/>
        <v>0</v>
      </c>
      <c r="L26" s="39">
        <f>SUM(L27:L28)</f>
        <v>0</v>
      </c>
      <c r="M26" s="39">
        <f>SUM(M27:M28)</f>
        <v>279</v>
      </c>
      <c r="N26" s="39">
        <f>SUM(N27:N28)</f>
        <v>115</v>
      </c>
      <c r="O26" s="62">
        <f>SUM(C26:N26)</f>
        <v>997</v>
      </c>
      <c r="P26" s="8"/>
    </row>
    <row r="27" spans="1:17" ht="15" customHeight="1" x14ac:dyDescent="0.25">
      <c r="A27" s="8"/>
      <c r="B27" s="61" t="s">
        <v>23</v>
      </c>
      <c r="C27" s="44">
        <v>0</v>
      </c>
      <c r="D27" s="44">
        <v>91</v>
      </c>
      <c r="E27" s="44">
        <v>0</v>
      </c>
      <c r="F27" s="44">
        <v>0</v>
      </c>
      <c r="G27" s="44">
        <v>22</v>
      </c>
      <c r="H27" s="44">
        <v>138</v>
      </c>
      <c r="I27" s="44">
        <v>0</v>
      </c>
      <c r="J27" s="44">
        <v>0</v>
      </c>
      <c r="K27" s="44">
        <v>0</v>
      </c>
      <c r="L27" s="44">
        <v>0</v>
      </c>
      <c r="M27" s="44">
        <v>146</v>
      </c>
      <c r="N27" s="44">
        <v>52</v>
      </c>
      <c r="O27" s="62">
        <f>SUM(C27:N27)</f>
        <v>449</v>
      </c>
      <c r="P27" s="8"/>
    </row>
    <row r="28" spans="1:17" ht="15" customHeight="1" thickBot="1" x14ac:dyDescent="0.3">
      <c r="A28" s="8"/>
      <c r="B28" s="71" t="s">
        <v>24</v>
      </c>
      <c r="C28" s="139">
        <v>0</v>
      </c>
      <c r="D28" s="139">
        <v>92</v>
      </c>
      <c r="E28" s="139">
        <v>0</v>
      </c>
      <c r="F28" s="139">
        <v>0</v>
      </c>
      <c r="G28" s="139">
        <v>17</v>
      </c>
      <c r="H28" s="139">
        <v>243</v>
      </c>
      <c r="I28" s="139">
        <v>0</v>
      </c>
      <c r="J28" s="139">
        <v>0</v>
      </c>
      <c r="K28" s="139">
        <v>0</v>
      </c>
      <c r="L28" s="139">
        <v>0</v>
      </c>
      <c r="M28" s="139">
        <v>133</v>
      </c>
      <c r="N28" s="139">
        <v>63</v>
      </c>
      <c r="O28" s="72">
        <f>SUM(C28:N28)</f>
        <v>548</v>
      </c>
      <c r="P28" s="8"/>
    </row>
    <row r="29" spans="1:17" x14ac:dyDescent="0.25">
      <c r="A29" s="8"/>
      <c r="B29" s="114" t="s">
        <v>31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8"/>
    </row>
    <row r="30" spans="1:17" x14ac:dyDescent="0.25">
      <c r="A30" s="8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8"/>
    </row>
    <row r="31" spans="1:17" x14ac:dyDescent="0.25">
      <c r="A31" s="8"/>
      <c r="B31" s="67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6"/>
    </row>
    <row r="32" spans="1:17" x14ac:dyDescent="0.25">
      <c r="A32" s="8"/>
      <c r="B32" s="67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6"/>
    </row>
    <row r="33" spans="1:16" x14ac:dyDescent="0.25">
      <c r="A33" s="8"/>
      <c r="B33" s="67"/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6"/>
    </row>
    <row r="34" spans="1:16" x14ac:dyDescent="0.25">
      <c r="A34" s="8"/>
      <c r="B34" s="67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6"/>
    </row>
    <row r="35" spans="1:16" x14ac:dyDescent="0.25">
      <c r="A35" s="8"/>
      <c r="B35" s="67"/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6"/>
    </row>
    <row r="36" spans="1:16" x14ac:dyDescent="0.25">
      <c r="A36" s="8"/>
      <c r="B36" s="67"/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6"/>
    </row>
    <row r="37" spans="1:16" x14ac:dyDescent="0.25">
      <c r="A37" s="8"/>
      <c r="B37" s="67"/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6"/>
    </row>
    <row r="38" spans="1:16" x14ac:dyDescent="0.25">
      <c r="A38" s="8"/>
      <c r="B38" s="67"/>
      <c r="C38" s="6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6"/>
    </row>
    <row r="39" spans="1:16" x14ac:dyDescent="0.25">
      <c r="A39" s="8"/>
      <c r="B39" s="67"/>
      <c r="C39" s="6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6"/>
    </row>
    <row r="40" spans="1:16" x14ac:dyDescent="0.25">
      <c r="A40" s="8"/>
      <c r="B40" s="67"/>
      <c r="C40" s="6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6"/>
    </row>
    <row r="41" spans="1:16" x14ac:dyDescent="0.25">
      <c r="A41" s="8"/>
      <c r="B41" s="67"/>
      <c r="C41" s="6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6"/>
    </row>
    <row r="42" spans="1:16" x14ac:dyDescent="0.25">
      <c r="A42" s="8"/>
      <c r="B42" s="67"/>
      <c r="C42" s="6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6"/>
    </row>
    <row r="43" spans="1:16" x14ac:dyDescent="0.25">
      <c r="A43" s="8"/>
      <c r="B43" s="27"/>
      <c r="C43" s="27"/>
      <c r="D43" s="28"/>
      <c r="E43" s="29"/>
      <c r="F43" s="8"/>
      <c r="G43" s="8"/>
      <c r="H43" s="28"/>
      <c r="I43" s="28"/>
      <c r="J43" s="28"/>
      <c r="K43" s="28"/>
      <c r="L43" s="28"/>
      <c r="M43" s="28"/>
      <c r="N43" s="28"/>
      <c r="O43" s="8"/>
      <c r="P43" s="8"/>
    </row>
    <row r="44" spans="1:16" ht="12" customHeight="1" x14ac:dyDescent="0.25">
      <c r="A44" s="8"/>
      <c r="B44" s="27"/>
      <c r="C44" s="27"/>
      <c r="D44" s="28"/>
      <c r="E44" s="29"/>
      <c r="F44" s="8"/>
      <c r="G44" s="8"/>
      <c r="H44" s="28"/>
      <c r="I44" s="28"/>
      <c r="J44" s="28"/>
      <c r="K44" s="28"/>
      <c r="L44" s="28"/>
      <c r="M44" s="28"/>
      <c r="N44" s="28"/>
      <c r="O44" s="8"/>
      <c r="P44" s="8"/>
    </row>
    <row r="45" spans="1:16" ht="18.75" customHeight="1" x14ac:dyDescent="0.25">
      <c r="A45" s="8"/>
      <c r="B45" s="27"/>
      <c r="C45" s="27"/>
      <c r="D45" s="28"/>
      <c r="E45" s="29"/>
      <c r="F45" s="8"/>
      <c r="G45" s="8"/>
      <c r="H45" s="28"/>
      <c r="I45" s="28"/>
      <c r="J45" s="28"/>
      <c r="K45" s="28"/>
      <c r="L45" s="28"/>
      <c r="M45" s="28"/>
      <c r="N45" s="28"/>
      <c r="O45" s="8"/>
      <c r="P45" s="8"/>
    </row>
    <row r="46" spans="1:16" x14ac:dyDescent="0.25">
      <c r="A46" s="8"/>
      <c r="B46" s="27"/>
      <c r="C46" s="27"/>
      <c r="D46" s="28"/>
      <c r="E46" s="29"/>
      <c r="F46" s="8"/>
      <c r="G46" s="8"/>
      <c r="H46" s="28"/>
      <c r="I46" s="28"/>
      <c r="J46" s="28"/>
      <c r="K46" s="28"/>
      <c r="L46" s="28"/>
      <c r="M46" s="28"/>
      <c r="N46" s="28"/>
      <c r="O46" s="8"/>
      <c r="P46" s="8"/>
    </row>
    <row r="47" spans="1:16" x14ac:dyDescent="0.25">
      <c r="A47" s="8"/>
      <c r="B47" s="30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8"/>
      <c r="P47" s="8"/>
    </row>
    <row r="48" spans="1:16" x14ac:dyDescent="0.25">
      <c r="A48" s="8"/>
      <c r="B48" s="27"/>
      <c r="C48" s="27"/>
      <c r="D48" s="27"/>
      <c r="E48" s="32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2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8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8"/>
      <c r="P50" s="8"/>
    </row>
    <row r="51" spans="1:16" ht="6" customHeight="1" x14ac:dyDescent="0.25">
      <c r="A51" s="8"/>
      <c r="B51" s="16"/>
      <c r="C51" s="16"/>
      <c r="D51" s="16"/>
      <c r="E51" s="35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8"/>
      <c r="B52" s="25"/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8"/>
      <c r="P52" s="8"/>
    </row>
    <row r="53" spans="1:16" ht="24.75" customHeight="1" x14ac:dyDescent="0.25">
      <c r="A53" s="8"/>
      <c r="B53" s="27"/>
      <c r="C53" s="27"/>
      <c r="D53" s="28"/>
      <c r="E53" s="29"/>
      <c r="F53" s="8"/>
      <c r="G53" s="8"/>
      <c r="H53" s="28"/>
      <c r="I53" s="28"/>
      <c r="J53" s="28"/>
      <c r="K53" s="28"/>
      <c r="L53" s="28"/>
      <c r="M53" s="28"/>
      <c r="N53" s="28"/>
      <c r="O53" s="8"/>
      <c r="P53" s="8"/>
    </row>
    <row r="54" spans="1:16" x14ac:dyDescent="0.25">
      <c r="A54" s="8"/>
      <c r="B54" s="27"/>
      <c r="C54" s="27"/>
      <c r="D54" s="28"/>
      <c r="E54" s="29"/>
      <c r="F54" s="8"/>
      <c r="G54" s="8"/>
      <c r="H54" s="28"/>
      <c r="I54" s="28"/>
      <c r="J54" s="28"/>
      <c r="K54" s="28"/>
      <c r="L54" s="28"/>
      <c r="M54" s="28"/>
      <c r="N54" s="28"/>
      <c r="O54" s="8"/>
      <c r="P54" s="8"/>
    </row>
    <row r="55" spans="1:16" x14ac:dyDescent="0.25">
      <c r="A55" s="8"/>
      <c r="B55" s="27"/>
      <c r="C55" s="27"/>
      <c r="D55" s="28"/>
      <c r="E55" s="29"/>
      <c r="F55" s="8"/>
      <c r="G55" s="8"/>
      <c r="H55" s="28"/>
      <c r="I55" s="28"/>
      <c r="J55" s="28"/>
      <c r="K55" s="28"/>
      <c r="L55" s="28"/>
      <c r="M55" s="28"/>
      <c r="N55" s="28"/>
      <c r="O55" s="8"/>
      <c r="P55" s="8"/>
    </row>
    <row r="56" spans="1:16" s="70" customFormat="1" x14ac:dyDescent="0.25"/>
    <row r="57" spans="1:16" s="70" customFormat="1" x14ac:dyDescent="0.25"/>
    <row r="58" spans="1:16" s="70" customFormat="1" x14ac:dyDescent="0.25"/>
    <row r="59" spans="1:16" s="70" customFormat="1" ht="16.5" customHeight="1" x14ac:dyDescent="0.25"/>
    <row r="60" spans="1:16" s="70" customFormat="1" x14ac:dyDescent="0.25"/>
    <row r="61" spans="1:16" s="70" customFormat="1" x14ac:dyDescent="0.25"/>
    <row r="62" spans="1:16" s="70" customFormat="1" x14ac:dyDescent="0.25"/>
    <row r="63" spans="1:16" s="70" customFormat="1" x14ac:dyDescent="0.25"/>
    <row r="64" spans="1:16" s="70" customFormat="1" x14ac:dyDescent="0.25"/>
    <row r="65" s="70" customFormat="1" x14ac:dyDescent="0.25"/>
    <row r="66" s="70" customFormat="1" x14ac:dyDescent="0.25"/>
    <row r="67" s="70" customFormat="1" x14ac:dyDescent="0.25"/>
  </sheetData>
  <mergeCells count="3">
    <mergeCell ref="B6:O6"/>
    <mergeCell ref="B9:O9"/>
    <mergeCell ref="B21:O21"/>
  </mergeCells>
  <pageMargins left="0" right="0.19685039370078741" top="0" bottom="0" header="0.31496062992125984" footer="0.31496062992125984"/>
  <pageSetup paperSize="9" scale="98" orientation="portrait" r:id="rId1"/>
  <headerFooter>
    <oddFooter>&amp;R&amp;"Source Sans Pro,Normal"&amp;9Servicio de Información y Difusión. &amp;"Source Sans Pro,Negrita"Año 2023 |&amp;P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8"/>
  <sheetViews>
    <sheetView workbookViewId="0"/>
  </sheetViews>
  <sheetFormatPr baseColWidth="10" defaultColWidth="8.7109375" defaultRowHeight="14.25" x14ac:dyDescent="0.25"/>
  <cols>
    <col min="1" max="1" width="4" style="15" customWidth="1"/>
    <col min="2" max="2" width="14.85546875" style="15" bestFit="1" customWidth="1"/>
    <col min="3" max="15" width="6.85546875" style="15" customWidth="1"/>
    <col min="16" max="16" width="5.7109375" style="15" customWidth="1"/>
    <col min="17" max="17" width="11" style="15" bestFit="1" customWidth="1"/>
    <col min="18" max="18" width="8.7109375" style="15"/>
    <col min="19" max="16384" width="8.7109375" style="49"/>
  </cols>
  <sheetData>
    <row r="1" spans="1:29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9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9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9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9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9" ht="36.75" customHeight="1" x14ac:dyDescent="0.25">
      <c r="A6" s="8"/>
      <c r="B6" s="158" t="s">
        <v>106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8"/>
    </row>
    <row r="7" spans="1:29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9" ht="18.75" customHeight="1" x14ac:dyDescent="0.25">
      <c r="A8" s="8"/>
      <c r="B8" s="159" t="s">
        <v>87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1"/>
      <c r="P8" s="8"/>
    </row>
    <row r="9" spans="1:29" ht="7.5" customHeight="1" x14ac:dyDescent="0.25">
      <c r="A9" s="8"/>
      <c r="B9" s="16"/>
      <c r="C9" s="16"/>
      <c r="D9" s="16"/>
      <c r="E9" s="17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29" ht="18.75" customHeight="1" x14ac:dyDescent="0.25">
      <c r="A10" s="8"/>
      <c r="B10" s="18"/>
      <c r="C10" s="19" t="s">
        <v>15</v>
      </c>
      <c r="D10" s="19" t="s">
        <v>16</v>
      </c>
      <c r="E10" s="19" t="s">
        <v>17</v>
      </c>
      <c r="F10" s="19" t="s">
        <v>18</v>
      </c>
      <c r="G10" s="19" t="s">
        <v>19</v>
      </c>
      <c r="H10" s="19" t="s">
        <v>20</v>
      </c>
      <c r="I10" s="19" t="s">
        <v>69</v>
      </c>
      <c r="J10" s="19" t="s">
        <v>70</v>
      </c>
      <c r="K10" s="19" t="s">
        <v>71</v>
      </c>
      <c r="L10" s="19" t="s">
        <v>103</v>
      </c>
      <c r="M10" s="19" t="s">
        <v>104</v>
      </c>
      <c r="N10" s="19" t="s">
        <v>105</v>
      </c>
      <c r="O10" s="19" t="s">
        <v>21</v>
      </c>
      <c r="P10" s="38"/>
    </row>
    <row r="11" spans="1:29" s="97" customFormat="1" ht="16.5" customHeight="1" x14ac:dyDescent="0.25">
      <c r="A11" s="93"/>
      <c r="B11" s="133" t="s">
        <v>55</v>
      </c>
      <c r="C11" s="140">
        <v>982</v>
      </c>
      <c r="D11" s="140">
        <v>2097</v>
      </c>
      <c r="E11" s="141">
        <v>2266</v>
      </c>
      <c r="F11" s="141">
        <v>2366</v>
      </c>
      <c r="G11" s="141">
        <v>2262</v>
      </c>
      <c r="H11" s="141">
        <v>1600</v>
      </c>
      <c r="I11" s="141">
        <v>1200</v>
      </c>
      <c r="J11" s="141">
        <v>1100</v>
      </c>
      <c r="K11" s="141">
        <v>1476</v>
      </c>
      <c r="L11" s="141">
        <v>2040</v>
      </c>
      <c r="M11" s="141">
        <v>3400</v>
      </c>
      <c r="N11" s="141">
        <v>2236</v>
      </c>
      <c r="O11" s="95">
        <f>SUM(C11:N11)</f>
        <v>23025</v>
      </c>
      <c r="P11" s="38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s="97" customFormat="1" ht="16.5" customHeight="1" x14ac:dyDescent="0.25">
      <c r="A12" s="93"/>
      <c r="B12" s="133" t="s">
        <v>56</v>
      </c>
      <c r="C12" s="140">
        <v>1045</v>
      </c>
      <c r="D12" s="140">
        <v>2460</v>
      </c>
      <c r="E12" s="141">
        <v>2721</v>
      </c>
      <c r="F12" s="141">
        <v>2852</v>
      </c>
      <c r="G12" s="141">
        <v>2762</v>
      </c>
      <c r="H12" s="141">
        <v>2027</v>
      </c>
      <c r="I12" s="141">
        <v>1482</v>
      </c>
      <c r="J12" s="141">
        <v>1429</v>
      </c>
      <c r="K12" s="141">
        <v>1813</v>
      </c>
      <c r="L12" s="141">
        <v>2620</v>
      </c>
      <c r="M12" s="141">
        <v>4166</v>
      </c>
      <c r="N12" s="141">
        <v>2814</v>
      </c>
      <c r="O12" s="95">
        <f>SUM(C12:N12)</f>
        <v>28191</v>
      </c>
      <c r="P12" s="38"/>
      <c r="Q12" s="15"/>
      <c r="R12" s="15"/>
      <c r="S12" s="63"/>
      <c r="T12" s="63"/>
      <c r="U12" s="63"/>
      <c r="V12" s="63"/>
      <c r="W12" s="63"/>
      <c r="X12" s="63"/>
    </row>
    <row r="13" spans="1:29" s="97" customFormat="1" ht="16.5" customHeight="1" x14ac:dyDescent="0.25">
      <c r="A13" s="93"/>
      <c r="B13" s="133" t="s">
        <v>57</v>
      </c>
      <c r="C13" s="140">
        <v>1167</v>
      </c>
      <c r="D13" s="140">
        <v>6489</v>
      </c>
      <c r="E13" s="141">
        <v>7069</v>
      </c>
      <c r="F13" s="141">
        <v>7227</v>
      </c>
      <c r="G13" s="141">
        <v>7077</v>
      </c>
      <c r="H13" s="141">
        <v>5200</v>
      </c>
      <c r="I13" s="141">
        <v>4200</v>
      </c>
      <c r="J13" s="141">
        <v>3983</v>
      </c>
      <c r="K13" s="141">
        <v>2425</v>
      </c>
      <c r="L13" s="141">
        <v>3505</v>
      </c>
      <c r="M13" s="141">
        <v>12000</v>
      </c>
      <c r="N13" s="141">
        <v>6056</v>
      </c>
      <c r="O13" s="95">
        <f>SUM(C13:N13)</f>
        <v>66398</v>
      </c>
      <c r="P13" s="38"/>
      <c r="Q13" s="15"/>
      <c r="R13" s="15"/>
      <c r="S13" s="63"/>
      <c r="T13" s="63"/>
      <c r="U13" s="63"/>
      <c r="V13" s="63"/>
      <c r="W13" s="63"/>
      <c r="X13" s="63"/>
    </row>
    <row r="14" spans="1:29" s="97" customFormat="1" ht="3.75" customHeight="1" thickBot="1" x14ac:dyDescent="0.3">
      <c r="A14" s="93"/>
      <c r="B14" s="134"/>
      <c r="C14" s="142"/>
      <c r="D14" s="142"/>
      <c r="E14" s="143"/>
      <c r="F14" s="142"/>
      <c r="G14" s="142"/>
      <c r="H14" s="143"/>
      <c r="I14" s="143"/>
      <c r="J14" s="143"/>
      <c r="K14" s="143"/>
      <c r="L14" s="143"/>
      <c r="M14" s="143"/>
      <c r="N14" s="143"/>
      <c r="O14" s="135"/>
      <c r="P14" s="38"/>
      <c r="Q14" s="15"/>
      <c r="R14" s="15"/>
      <c r="S14" s="63"/>
      <c r="T14" s="63"/>
      <c r="U14" s="63"/>
      <c r="V14" s="63"/>
      <c r="W14" s="63"/>
      <c r="X14" s="63"/>
    </row>
    <row r="15" spans="1:29" s="97" customFormat="1" x14ac:dyDescent="0.25">
      <c r="A15" s="93"/>
      <c r="B15" s="101"/>
      <c r="C15" s="118">
        <f t="shared" ref="C15:N15" si="0">+C13/C11</f>
        <v>1.1883910386965377</v>
      </c>
      <c r="D15" s="118">
        <f t="shared" si="0"/>
        <v>3.0944206008583692</v>
      </c>
      <c r="E15" s="118">
        <f t="shared" si="0"/>
        <v>3.1195939982347749</v>
      </c>
      <c r="F15" s="118">
        <f t="shared" si="0"/>
        <v>3.0545224006762468</v>
      </c>
      <c r="G15" s="118">
        <f t="shared" si="0"/>
        <v>3.1286472148541113</v>
      </c>
      <c r="H15" s="118">
        <f t="shared" si="0"/>
        <v>3.25</v>
      </c>
      <c r="I15" s="118">
        <f t="shared" si="0"/>
        <v>3.5</v>
      </c>
      <c r="J15" s="118">
        <f t="shared" si="0"/>
        <v>3.6209090909090911</v>
      </c>
      <c r="K15" s="118">
        <f t="shared" si="0"/>
        <v>1.6429539295392954</v>
      </c>
      <c r="L15" s="118">
        <f t="shared" si="0"/>
        <v>1.7181372549019607</v>
      </c>
      <c r="M15" s="118">
        <f t="shared" si="0"/>
        <v>3.5294117647058822</v>
      </c>
      <c r="N15" s="118">
        <f t="shared" si="0"/>
        <v>2.7084078711985691</v>
      </c>
      <c r="O15" s="95"/>
      <c r="P15" s="38"/>
      <c r="Q15" s="15"/>
      <c r="R15" s="15"/>
      <c r="S15" s="63"/>
      <c r="T15" s="63"/>
      <c r="U15" s="63"/>
      <c r="V15" s="63"/>
      <c r="W15" s="63"/>
      <c r="X15" s="63"/>
    </row>
    <row r="16" spans="1:29" s="97" customFormat="1" ht="6" customHeight="1" x14ac:dyDescent="0.25">
      <c r="A16" s="93"/>
      <c r="B16" s="101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103"/>
      <c r="P16" s="38"/>
      <c r="Q16" s="15"/>
      <c r="R16" s="15"/>
      <c r="S16" s="63"/>
      <c r="T16" s="63"/>
      <c r="U16" s="63"/>
      <c r="V16" s="63"/>
      <c r="W16" s="63"/>
      <c r="X16" s="63"/>
    </row>
    <row r="17" spans="1:24" s="97" customFormat="1" x14ac:dyDescent="0.25">
      <c r="A17" s="93"/>
      <c r="B17" s="10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38"/>
      <c r="Q17" s="15"/>
      <c r="R17" s="15"/>
      <c r="S17" s="63"/>
      <c r="T17" s="63"/>
      <c r="U17" s="63"/>
      <c r="V17" s="63"/>
      <c r="W17" s="63"/>
      <c r="X17" s="63"/>
    </row>
    <row r="18" spans="1:24" s="97" customFormat="1" x14ac:dyDescent="0.25">
      <c r="A18" s="93"/>
      <c r="B18" s="10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38"/>
      <c r="Q18" s="15"/>
      <c r="R18" s="15"/>
      <c r="S18" s="63"/>
      <c r="T18" s="63"/>
      <c r="U18" s="63"/>
      <c r="V18" s="63"/>
      <c r="W18" s="63"/>
      <c r="X18" s="63"/>
    </row>
    <row r="19" spans="1:24" s="97" customFormat="1" x14ac:dyDescent="0.25">
      <c r="A19" s="93"/>
      <c r="B19" s="10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38"/>
      <c r="Q19" s="15"/>
      <c r="R19" s="15"/>
      <c r="S19" s="63"/>
      <c r="T19" s="63"/>
      <c r="U19" s="63"/>
      <c r="V19" s="63"/>
      <c r="W19" s="63"/>
      <c r="X19" s="63"/>
    </row>
    <row r="20" spans="1:24" s="97" customFormat="1" x14ac:dyDescent="0.25">
      <c r="A20" s="93"/>
      <c r="B20" s="101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7"/>
      <c r="P20" s="38"/>
      <c r="Q20" s="15"/>
      <c r="R20" s="15"/>
      <c r="S20" s="63"/>
      <c r="T20" s="63"/>
      <c r="U20" s="63"/>
      <c r="V20" s="63"/>
      <c r="W20" s="63"/>
      <c r="X20" s="63"/>
    </row>
    <row r="21" spans="1:24" s="97" customFormat="1" x14ac:dyDescent="0.25">
      <c r="A21" s="93"/>
      <c r="B21" s="108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/>
      <c r="P21" s="38"/>
      <c r="Q21" s="15"/>
      <c r="R21" s="15"/>
      <c r="S21" s="63"/>
      <c r="T21" s="63"/>
      <c r="U21" s="63"/>
      <c r="V21" s="63"/>
      <c r="W21" s="63"/>
      <c r="X21" s="63"/>
    </row>
    <row r="22" spans="1:24" s="97" customFormat="1" x14ac:dyDescent="0.25">
      <c r="A22" s="93"/>
      <c r="B22" s="108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7"/>
      <c r="P22" s="38"/>
      <c r="Q22" s="15"/>
      <c r="R22" s="15"/>
      <c r="S22" s="96"/>
      <c r="T22" s="96"/>
      <c r="U22" s="96"/>
      <c r="V22" s="96"/>
      <c r="W22" s="96"/>
      <c r="X22" s="96"/>
    </row>
    <row r="23" spans="1:24" s="97" customFormat="1" x14ac:dyDescent="0.25">
      <c r="A23" s="93"/>
      <c r="B23" s="101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95"/>
      <c r="P23" s="38"/>
      <c r="Q23" s="15"/>
      <c r="R23" s="15"/>
      <c r="S23" s="96"/>
      <c r="T23" s="96"/>
      <c r="U23" s="96"/>
      <c r="V23" s="96"/>
      <c r="W23" s="96"/>
      <c r="X23" s="96"/>
    </row>
    <row r="24" spans="1:24" s="97" customFormat="1" x14ac:dyDescent="0.25">
      <c r="A24" s="93"/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95"/>
      <c r="P24" s="38"/>
      <c r="Q24" s="15"/>
      <c r="R24" s="15"/>
      <c r="S24" s="96"/>
      <c r="T24" s="96"/>
      <c r="U24" s="96"/>
      <c r="V24" s="96"/>
      <c r="W24" s="96"/>
      <c r="X24" s="96"/>
    </row>
    <row r="25" spans="1:24" s="63" customFormat="1" x14ac:dyDescent="0.25">
      <c r="A25" s="110"/>
      <c r="B25" s="108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95"/>
      <c r="P25" s="38"/>
      <c r="Q25" s="15"/>
      <c r="R25" s="15"/>
      <c r="S25" s="96"/>
      <c r="T25" s="96"/>
      <c r="U25" s="96"/>
      <c r="V25" s="96"/>
      <c r="W25" s="96"/>
      <c r="X25" s="96"/>
    </row>
    <row r="26" spans="1:24" s="112" customFormat="1" x14ac:dyDescent="0.25">
      <c r="A26" s="111"/>
      <c r="B26" s="101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95"/>
      <c r="P26" s="38"/>
      <c r="Q26" s="15"/>
      <c r="R26" s="15"/>
      <c r="S26" s="96"/>
      <c r="T26" s="96"/>
      <c r="U26" s="96"/>
      <c r="V26" s="96"/>
      <c r="W26" s="96"/>
      <c r="X26" s="96"/>
    </row>
    <row r="27" spans="1:24" x14ac:dyDescent="0.25">
      <c r="A27" s="8"/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95"/>
      <c r="P27" s="38"/>
    </row>
    <row r="28" spans="1:24" x14ac:dyDescent="0.25">
      <c r="A28" s="8"/>
      <c r="B28" s="108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95"/>
      <c r="P28" s="38"/>
    </row>
    <row r="29" spans="1:24" x14ac:dyDescent="0.25">
      <c r="A29" s="8"/>
      <c r="B29" s="101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95"/>
      <c r="P29" s="38"/>
    </row>
    <row r="30" spans="1:24" x14ac:dyDescent="0.25">
      <c r="A30" s="8"/>
      <c r="B30" s="108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95"/>
      <c r="P30" s="38"/>
    </row>
    <row r="31" spans="1:24" x14ac:dyDescent="0.25">
      <c r="A31" s="8"/>
      <c r="B31" s="108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95"/>
      <c r="P31" s="38"/>
    </row>
    <row r="32" spans="1:24" x14ac:dyDescent="0.25">
      <c r="A32" s="8"/>
      <c r="B32" s="99"/>
      <c r="C32" s="27"/>
      <c r="D32" s="28"/>
      <c r="E32" s="29"/>
      <c r="F32" s="8"/>
      <c r="G32" s="8"/>
      <c r="H32" s="28"/>
      <c r="I32" s="28"/>
      <c r="J32" s="28"/>
      <c r="K32" s="28"/>
      <c r="L32" s="28"/>
      <c r="M32" s="28"/>
      <c r="N32" s="28"/>
      <c r="O32" s="8"/>
      <c r="P32" s="8"/>
    </row>
    <row r="33" spans="1:24" ht="24.75" customHeight="1" x14ac:dyDescent="0.25">
      <c r="A33" s="8"/>
      <c r="B33" s="27"/>
      <c r="C33" s="27"/>
      <c r="D33" s="28"/>
      <c r="E33" s="29"/>
      <c r="F33" s="8"/>
      <c r="G33" s="8"/>
      <c r="H33" s="28"/>
      <c r="I33" s="28"/>
      <c r="J33" s="28"/>
      <c r="K33" s="28"/>
      <c r="L33" s="28"/>
      <c r="M33" s="28"/>
      <c r="N33" s="28"/>
      <c r="O33" s="8"/>
      <c r="P33" s="8"/>
    </row>
    <row r="34" spans="1:24" s="15" customFormat="1" x14ac:dyDescent="0.25">
      <c r="A34" s="8"/>
      <c r="B34" s="30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8"/>
      <c r="P34" s="8"/>
      <c r="S34" s="49"/>
      <c r="T34" s="49"/>
      <c r="U34" s="49"/>
      <c r="V34" s="49"/>
      <c r="W34" s="49"/>
      <c r="X34" s="49"/>
    </row>
    <row r="35" spans="1:24" s="15" customFormat="1" x14ac:dyDescent="0.25">
      <c r="A35" s="8"/>
      <c r="B35" s="27"/>
      <c r="C35" s="27"/>
      <c r="D35" s="27"/>
      <c r="E35" s="32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S35" s="49"/>
      <c r="T35" s="49"/>
      <c r="U35" s="49"/>
      <c r="V35" s="49"/>
      <c r="W35" s="49"/>
      <c r="X35" s="49"/>
    </row>
    <row r="36" spans="1:24" s="15" customForma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S36" s="49"/>
      <c r="T36" s="49"/>
      <c r="U36" s="49"/>
      <c r="V36" s="49"/>
      <c r="W36" s="49"/>
      <c r="X36" s="49"/>
    </row>
    <row r="37" spans="1:24" s="15" customFormat="1" x14ac:dyDescent="0.25">
      <c r="A37" s="8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"/>
      <c r="P37" s="8"/>
      <c r="S37" s="49"/>
      <c r="T37" s="49"/>
      <c r="U37" s="49"/>
      <c r="V37" s="49"/>
      <c r="W37" s="49"/>
      <c r="X37" s="49"/>
    </row>
    <row r="38" spans="1:24" s="15" customFormat="1" x14ac:dyDescent="0.25">
      <c r="A38" s="8"/>
      <c r="B38" s="16"/>
      <c r="C38" s="16"/>
      <c r="D38" s="16"/>
      <c r="E38" s="3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S38" s="49"/>
      <c r="T38" s="49"/>
      <c r="U38" s="49"/>
      <c r="V38" s="49"/>
      <c r="W38" s="49"/>
      <c r="X38" s="49"/>
    </row>
    <row r="39" spans="1:24" s="15" customFormat="1" ht="16.5" customHeight="1" x14ac:dyDescent="0.25">
      <c r="A39" s="8"/>
      <c r="B39" s="25"/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8"/>
      <c r="P39" s="8"/>
      <c r="S39" s="49"/>
      <c r="T39" s="49"/>
      <c r="U39" s="49"/>
      <c r="V39" s="49"/>
      <c r="W39" s="49"/>
      <c r="X39" s="49"/>
    </row>
    <row r="40" spans="1:24" s="15" customFormat="1" x14ac:dyDescent="0.25">
      <c r="A40" s="8"/>
      <c r="B40" s="27"/>
      <c r="C40" s="27"/>
      <c r="D40" s="28"/>
      <c r="E40" s="29"/>
      <c r="F40" s="8"/>
      <c r="G40" s="8"/>
      <c r="H40" s="28"/>
      <c r="I40" s="28"/>
      <c r="J40" s="28"/>
      <c r="K40" s="28"/>
      <c r="L40" s="28"/>
      <c r="M40" s="28"/>
      <c r="N40" s="28"/>
      <c r="O40" s="8"/>
      <c r="P40" s="8"/>
      <c r="S40" s="49"/>
      <c r="T40" s="49"/>
      <c r="U40" s="49"/>
      <c r="V40" s="49"/>
      <c r="W40" s="49"/>
      <c r="X40" s="49"/>
    </row>
    <row r="41" spans="1:24" s="15" customFormat="1" x14ac:dyDescent="0.25">
      <c r="A41" s="8"/>
      <c r="B41" s="27"/>
      <c r="C41" s="27"/>
      <c r="D41" s="28"/>
      <c r="E41" s="29"/>
      <c r="F41" s="8"/>
      <c r="G41" s="8"/>
      <c r="H41" s="28"/>
      <c r="I41" s="28"/>
      <c r="J41" s="28"/>
      <c r="K41" s="28"/>
      <c r="L41" s="28"/>
      <c r="M41" s="28"/>
      <c r="N41" s="28"/>
      <c r="O41" s="8"/>
      <c r="P41" s="8"/>
      <c r="S41" s="49"/>
      <c r="T41" s="49"/>
      <c r="U41" s="49"/>
      <c r="V41" s="49"/>
      <c r="W41" s="49"/>
      <c r="X41" s="49"/>
    </row>
    <row r="42" spans="1:24" s="15" customFormat="1" x14ac:dyDescent="0.25">
      <c r="A42" s="8"/>
      <c r="B42" s="27"/>
      <c r="C42" s="27"/>
      <c r="D42" s="28"/>
      <c r="E42" s="29"/>
      <c r="F42" s="8"/>
      <c r="G42" s="8"/>
      <c r="H42" s="28"/>
      <c r="I42" s="28"/>
      <c r="J42" s="28"/>
      <c r="K42" s="28"/>
      <c r="L42" s="28"/>
      <c r="M42" s="28"/>
      <c r="N42" s="28"/>
      <c r="O42" s="8"/>
      <c r="P42" s="8"/>
      <c r="S42" s="49"/>
      <c r="T42" s="49"/>
      <c r="U42" s="49"/>
      <c r="V42" s="49"/>
      <c r="W42" s="49"/>
      <c r="X42" s="49"/>
    </row>
    <row r="43" spans="1:24" s="15" customFormat="1" x14ac:dyDescent="0.25">
      <c r="A43" s="8"/>
      <c r="B43" s="27"/>
      <c r="C43" s="27"/>
      <c r="D43" s="28"/>
      <c r="E43" s="29"/>
      <c r="F43" s="8"/>
      <c r="G43" s="8"/>
      <c r="H43" s="28"/>
      <c r="I43" s="28"/>
      <c r="J43" s="28"/>
      <c r="K43" s="28"/>
      <c r="L43" s="28"/>
      <c r="M43" s="28"/>
      <c r="N43" s="28"/>
      <c r="O43" s="8"/>
      <c r="P43" s="8"/>
      <c r="S43" s="49"/>
      <c r="T43" s="49"/>
      <c r="U43" s="49"/>
      <c r="V43" s="49"/>
      <c r="W43" s="49"/>
      <c r="X43" s="49"/>
    </row>
    <row r="44" spans="1:24" s="15" customFormat="1" x14ac:dyDescent="0.25">
      <c r="A44" s="8"/>
      <c r="B44" s="27"/>
      <c r="C44" s="27"/>
      <c r="D44" s="28"/>
      <c r="E44" s="29"/>
      <c r="F44" s="8"/>
      <c r="G44" s="8"/>
      <c r="H44" s="28"/>
      <c r="I44" s="28"/>
      <c r="J44" s="28"/>
      <c r="K44" s="28"/>
      <c r="L44" s="28"/>
      <c r="M44" s="28"/>
      <c r="N44" s="28"/>
      <c r="O44" s="8"/>
      <c r="P44" s="8"/>
      <c r="S44" s="49"/>
      <c r="T44" s="49"/>
      <c r="U44" s="49"/>
      <c r="V44" s="49"/>
      <c r="W44" s="49"/>
      <c r="X44" s="49"/>
    </row>
    <row r="45" spans="1:24" s="15" customFormat="1" x14ac:dyDescent="0.25">
      <c r="A45" s="8"/>
      <c r="B45" s="27"/>
      <c r="C45" s="27"/>
      <c r="D45" s="28"/>
      <c r="E45" s="29"/>
      <c r="F45" s="8"/>
      <c r="G45" s="8"/>
      <c r="H45" s="28"/>
      <c r="I45" s="28"/>
      <c r="J45" s="28"/>
      <c r="K45" s="28"/>
      <c r="L45" s="28"/>
      <c r="M45" s="28"/>
      <c r="N45" s="28"/>
      <c r="O45" s="8"/>
      <c r="P45" s="8"/>
      <c r="S45" s="49"/>
      <c r="T45" s="49"/>
      <c r="U45" s="49"/>
      <c r="V45" s="49"/>
      <c r="W45" s="49"/>
      <c r="X45" s="49"/>
    </row>
    <row r="46" spans="1:24" s="15" customFormat="1" x14ac:dyDescent="0.25">
      <c r="A46" s="8"/>
      <c r="B46" s="27"/>
      <c r="C46" s="27"/>
      <c r="D46" s="28"/>
      <c r="E46" s="29"/>
      <c r="F46" s="8"/>
      <c r="G46" s="8"/>
      <c r="H46" s="28"/>
      <c r="I46" s="28"/>
      <c r="J46" s="28"/>
      <c r="K46" s="28"/>
      <c r="L46" s="28"/>
      <c r="M46" s="28"/>
      <c r="N46" s="28"/>
      <c r="O46" s="8"/>
      <c r="P46" s="8"/>
      <c r="S46" s="49"/>
      <c r="T46" s="49"/>
      <c r="U46" s="49"/>
      <c r="V46" s="49"/>
      <c r="W46" s="49"/>
      <c r="X46" s="49"/>
    </row>
    <row r="47" spans="1:24" s="15" customFormat="1" x14ac:dyDescent="0.25">
      <c r="A47" s="8"/>
      <c r="B47" s="27"/>
      <c r="C47" s="27"/>
      <c r="D47" s="28"/>
      <c r="E47" s="29"/>
      <c r="F47" s="8"/>
      <c r="G47" s="8"/>
      <c r="H47" s="28"/>
      <c r="I47" s="28"/>
      <c r="J47" s="28"/>
      <c r="K47" s="28"/>
      <c r="L47" s="28"/>
      <c r="M47" s="28"/>
      <c r="N47" s="28"/>
      <c r="O47" s="8"/>
      <c r="P47" s="8"/>
      <c r="S47" s="49"/>
      <c r="T47" s="49"/>
      <c r="U47" s="49"/>
      <c r="V47" s="49"/>
      <c r="W47" s="49"/>
      <c r="X47" s="49"/>
    </row>
    <row r="48" spans="1:24" s="15" customFormat="1" x14ac:dyDescent="0.25">
      <c r="A48" s="8"/>
      <c r="B48" s="27"/>
      <c r="C48" s="27"/>
      <c r="D48" s="28"/>
      <c r="E48" s="29"/>
      <c r="F48" s="8"/>
      <c r="G48" s="8"/>
      <c r="H48" s="28"/>
      <c r="I48" s="28"/>
      <c r="J48" s="28"/>
      <c r="K48" s="28"/>
      <c r="L48" s="28"/>
      <c r="M48" s="28"/>
      <c r="N48" s="28"/>
      <c r="O48" s="8"/>
      <c r="P48" s="8"/>
      <c r="S48" s="49"/>
      <c r="T48" s="49"/>
      <c r="U48" s="49"/>
      <c r="V48" s="49"/>
      <c r="W48" s="49"/>
      <c r="X48" s="49"/>
    </row>
    <row r="49" spans="1:24" s="15" customFormat="1" x14ac:dyDescent="0.25">
      <c r="A49" s="8"/>
      <c r="B49" s="27"/>
      <c r="C49" s="27"/>
      <c r="D49" s="28"/>
      <c r="E49" s="29"/>
      <c r="F49" s="8"/>
      <c r="G49" s="8"/>
      <c r="H49" s="28"/>
      <c r="I49" s="28"/>
      <c r="J49" s="28"/>
      <c r="K49" s="28"/>
      <c r="L49" s="28"/>
      <c r="M49" s="28"/>
      <c r="N49" s="28"/>
      <c r="O49" s="8"/>
      <c r="P49" s="8"/>
      <c r="S49" s="49"/>
      <c r="T49" s="49"/>
      <c r="U49" s="49"/>
      <c r="V49" s="49"/>
      <c r="W49" s="49"/>
      <c r="X49" s="49"/>
    </row>
    <row r="50" spans="1:24" s="15" customFormat="1" x14ac:dyDescent="0.25">
      <c r="A50" s="8"/>
      <c r="B50" s="27"/>
      <c r="C50" s="27"/>
      <c r="D50" s="28"/>
      <c r="E50" s="29"/>
      <c r="F50" s="8"/>
      <c r="G50" s="8"/>
      <c r="H50" s="28"/>
      <c r="I50" s="28"/>
      <c r="J50" s="28"/>
      <c r="K50" s="28"/>
      <c r="L50" s="28"/>
      <c r="M50" s="28"/>
      <c r="N50" s="28"/>
      <c r="O50" s="8"/>
      <c r="P50" s="8"/>
      <c r="S50" s="49"/>
      <c r="T50" s="49"/>
      <c r="U50" s="49"/>
      <c r="V50" s="49"/>
      <c r="W50" s="49"/>
      <c r="X50" s="49"/>
    </row>
    <row r="51" spans="1:24" s="15" customFormat="1" x14ac:dyDescent="0.25">
      <c r="A51" s="8"/>
      <c r="B51" s="27"/>
      <c r="C51" s="27"/>
      <c r="D51" s="28"/>
      <c r="E51" s="29"/>
      <c r="F51" s="8"/>
      <c r="G51" s="8"/>
      <c r="H51" s="28"/>
      <c r="I51" s="28"/>
      <c r="J51" s="28"/>
      <c r="K51" s="28"/>
      <c r="L51" s="28"/>
      <c r="M51" s="28"/>
      <c r="N51" s="28"/>
      <c r="O51" s="8"/>
      <c r="P51" s="8"/>
      <c r="S51" s="49"/>
      <c r="T51" s="49"/>
      <c r="U51" s="49"/>
      <c r="V51" s="49"/>
      <c r="W51" s="49"/>
      <c r="X51" s="49"/>
    </row>
    <row r="52" spans="1:24" s="15" customFormat="1" x14ac:dyDescent="0.25">
      <c r="A52" s="8"/>
      <c r="B52" s="27"/>
      <c r="C52" s="27"/>
      <c r="D52" s="28"/>
      <c r="E52" s="29"/>
      <c r="F52" s="8"/>
      <c r="G52" s="8"/>
      <c r="H52" s="28"/>
      <c r="I52" s="28"/>
      <c r="J52" s="28"/>
      <c r="K52" s="28"/>
      <c r="L52" s="28"/>
      <c r="M52" s="28"/>
      <c r="N52" s="28"/>
      <c r="O52" s="8"/>
      <c r="P52" s="8"/>
      <c r="S52" s="49"/>
      <c r="T52" s="49"/>
      <c r="U52" s="49"/>
      <c r="V52" s="49"/>
      <c r="W52" s="49"/>
      <c r="X52" s="49"/>
    </row>
    <row r="53" spans="1:24" s="15" customFormat="1" x14ac:dyDescent="0.25">
      <c r="A53" s="8"/>
      <c r="B53" s="27"/>
      <c r="C53" s="27"/>
      <c r="D53" s="28"/>
      <c r="E53" s="29"/>
      <c r="F53" s="8"/>
      <c r="G53" s="8"/>
      <c r="H53" s="28"/>
      <c r="I53" s="28"/>
      <c r="J53" s="28"/>
      <c r="K53" s="28"/>
      <c r="L53" s="28"/>
      <c r="M53" s="28"/>
      <c r="N53" s="28"/>
      <c r="O53" s="8"/>
      <c r="P53" s="8"/>
      <c r="S53" s="49"/>
      <c r="T53" s="49"/>
      <c r="U53" s="49"/>
      <c r="V53" s="49"/>
      <c r="W53" s="49"/>
      <c r="X53" s="49"/>
    </row>
    <row r="54" spans="1:24" s="15" customFormat="1" x14ac:dyDescent="0.25">
      <c r="A54" s="8"/>
      <c r="B54" s="27"/>
      <c r="C54" s="27"/>
      <c r="D54" s="28"/>
      <c r="E54" s="29"/>
      <c r="F54" s="8"/>
      <c r="G54" s="8"/>
      <c r="H54" s="28"/>
      <c r="I54" s="28"/>
      <c r="J54" s="28"/>
      <c r="K54" s="28"/>
      <c r="L54" s="28"/>
      <c r="M54" s="28"/>
      <c r="N54" s="28"/>
      <c r="O54" s="8"/>
      <c r="P54" s="8"/>
      <c r="S54" s="49"/>
      <c r="T54" s="49"/>
      <c r="U54" s="49"/>
      <c r="V54" s="49"/>
      <c r="W54" s="49"/>
      <c r="X54" s="49"/>
    </row>
    <row r="55" spans="1:24" s="15" customFormat="1" x14ac:dyDescent="0.25">
      <c r="A55" s="8"/>
      <c r="B55" s="27"/>
      <c r="C55" s="27"/>
      <c r="D55" s="28"/>
      <c r="E55" s="29"/>
      <c r="F55" s="8"/>
      <c r="G55" s="8"/>
      <c r="H55" s="28"/>
      <c r="I55" s="28"/>
      <c r="J55" s="28"/>
      <c r="K55" s="28"/>
      <c r="L55" s="28"/>
      <c r="M55" s="28"/>
      <c r="N55" s="28"/>
      <c r="O55" s="8"/>
      <c r="P55" s="8"/>
      <c r="S55" s="49"/>
      <c r="T55" s="49"/>
      <c r="U55" s="49"/>
      <c r="V55" s="49"/>
      <c r="W55" s="49"/>
      <c r="X55" s="49"/>
    </row>
    <row r="56" spans="1:24" s="15" customFormat="1" x14ac:dyDescent="0.25">
      <c r="A56" s="8"/>
      <c r="B56" s="27"/>
      <c r="C56" s="27"/>
      <c r="D56" s="28"/>
      <c r="E56" s="29"/>
      <c r="F56" s="8"/>
      <c r="G56" s="8"/>
      <c r="H56" s="28"/>
      <c r="I56" s="28"/>
      <c r="J56" s="28"/>
      <c r="K56" s="28"/>
      <c r="L56" s="28"/>
      <c r="M56" s="28"/>
      <c r="N56" s="28"/>
      <c r="O56" s="8"/>
      <c r="P56" s="8"/>
      <c r="S56" s="49"/>
      <c r="T56" s="49"/>
      <c r="U56" s="49"/>
      <c r="V56" s="49"/>
      <c r="W56" s="49"/>
      <c r="X56" s="49"/>
    </row>
    <row r="57" spans="1:24" s="15" customFormat="1" x14ac:dyDescent="0.25">
      <c r="A57" s="8"/>
      <c r="B57" s="27"/>
      <c r="C57" s="27"/>
      <c r="D57" s="28"/>
      <c r="E57" s="29"/>
      <c r="F57" s="8"/>
      <c r="G57" s="8"/>
      <c r="H57" s="28"/>
      <c r="I57" s="28"/>
      <c r="J57" s="28"/>
      <c r="K57" s="28"/>
      <c r="L57" s="28"/>
      <c r="M57" s="28"/>
      <c r="N57" s="28"/>
      <c r="O57" s="8"/>
      <c r="P57" s="8"/>
      <c r="S57" s="49"/>
      <c r="T57" s="49"/>
      <c r="U57" s="49"/>
      <c r="V57" s="49"/>
      <c r="W57" s="49"/>
      <c r="X57" s="49"/>
    </row>
    <row r="58" spans="1:24" s="15" customFormat="1" x14ac:dyDescent="0.25">
      <c r="A58" s="8"/>
      <c r="B58" s="27"/>
      <c r="C58" s="27"/>
      <c r="D58" s="28"/>
      <c r="E58" s="29"/>
      <c r="F58" s="8"/>
      <c r="G58" s="8"/>
      <c r="H58" s="28"/>
      <c r="I58" s="28"/>
      <c r="J58" s="28"/>
      <c r="K58" s="28"/>
      <c r="L58" s="28"/>
      <c r="M58" s="28"/>
      <c r="N58" s="28"/>
      <c r="O58" s="8"/>
      <c r="P58" s="8"/>
      <c r="S58" s="49"/>
      <c r="T58" s="49"/>
      <c r="U58" s="49"/>
      <c r="V58" s="49"/>
      <c r="W58" s="49"/>
      <c r="X58" s="49"/>
    </row>
  </sheetData>
  <mergeCells count="2">
    <mergeCell ref="B6:O6"/>
    <mergeCell ref="B8:O8"/>
  </mergeCells>
  <pageMargins left="0" right="0.19685039370078741" top="0" bottom="0" header="0.31496062992125984" footer="0.31496062992125984"/>
  <pageSetup paperSize="9" scale="95" orientation="portrait" r:id="rId1"/>
  <headerFooter>
    <oddFooter>&amp;R&amp;"Source Sans Pro,Normal"&amp;9Servicio de Información y Difusión. &amp;"Source Sans Pro,Negrita"Año 2023 |&amp;P</oddFooter>
  </headerFooter>
  <ignoredErrors>
    <ignoredError sqref="C15:E15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53"/>
  <sheetViews>
    <sheetView workbookViewId="0"/>
  </sheetViews>
  <sheetFormatPr baseColWidth="10" defaultColWidth="8.7109375" defaultRowHeight="14.25" x14ac:dyDescent="0.25"/>
  <cols>
    <col min="1" max="1" width="4" style="15" customWidth="1"/>
    <col min="2" max="2" width="12.42578125" style="15" customWidth="1"/>
    <col min="3" max="9" width="6.42578125" style="15" bestFit="1" customWidth="1"/>
    <col min="10" max="14" width="7.7109375" style="15" customWidth="1"/>
    <col min="15" max="15" width="7.5703125" style="15" bestFit="1" customWidth="1"/>
    <col min="16" max="16" width="5.7109375" style="15" customWidth="1"/>
    <col min="17" max="18" width="8.7109375" style="15"/>
    <col min="19" max="16384" width="8.7109375" style="49"/>
  </cols>
  <sheetData>
    <row r="1" spans="1:24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4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4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4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4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4" ht="47.25" customHeight="1" x14ac:dyDescent="0.25">
      <c r="A6" s="8"/>
      <c r="B6" s="158" t="s">
        <v>107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8"/>
    </row>
    <row r="7" spans="1:24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4" ht="18.75" customHeight="1" x14ac:dyDescent="0.25">
      <c r="A8" s="8"/>
      <c r="B8" s="159" t="s">
        <v>88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1"/>
      <c r="P8" s="8"/>
    </row>
    <row r="9" spans="1:24" ht="7.5" customHeight="1" x14ac:dyDescent="0.25">
      <c r="A9" s="8"/>
      <c r="B9" s="16"/>
      <c r="C9" s="16"/>
      <c r="D9" s="16"/>
      <c r="E9" s="17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24" ht="18.75" customHeight="1" x14ac:dyDescent="0.25">
      <c r="A10" s="8"/>
      <c r="B10" s="18"/>
      <c r="C10" s="19" t="s">
        <v>15</v>
      </c>
      <c r="D10" s="19" t="s">
        <v>16</v>
      </c>
      <c r="E10" s="19" t="s">
        <v>17</v>
      </c>
      <c r="F10" s="19" t="s">
        <v>18</v>
      </c>
      <c r="G10" s="19" t="s">
        <v>19</v>
      </c>
      <c r="H10" s="19" t="s">
        <v>20</v>
      </c>
      <c r="I10" s="19" t="s">
        <v>69</v>
      </c>
      <c r="J10" s="19" t="s">
        <v>70</v>
      </c>
      <c r="K10" s="19" t="s">
        <v>71</v>
      </c>
      <c r="L10" s="19" t="s">
        <v>103</v>
      </c>
      <c r="M10" s="19" t="s">
        <v>104</v>
      </c>
      <c r="N10" s="19" t="s">
        <v>105</v>
      </c>
      <c r="O10" s="19" t="s">
        <v>21</v>
      </c>
      <c r="P10" s="38"/>
    </row>
    <row r="11" spans="1:24" s="97" customFormat="1" ht="16.5" customHeight="1" x14ac:dyDescent="0.25">
      <c r="A11" s="93"/>
      <c r="B11" s="133" t="s">
        <v>46</v>
      </c>
      <c r="C11" s="140">
        <v>18</v>
      </c>
      <c r="D11" s="140">
        <v>29</v>
      </c>
      <c r="E11" s="141">
        <v>14</v>
      </c>
      <c r="F11" s="141">
        <v>17</v>
      </c>
      <c r="G11" s="141">
        <v>4</v>
      </c>
      <c r="H11" s="141">
        <v>13</v>
      </c>
      <c r="I11" s="141">
        <v>7</v>
      </c>
      <c r="J11" s="141">
        <v>0</v>
      </c>
      <c r="K11" s="141">
        <v>0</v>
      </c>
      <c r="L11" s="141">
        <v>0</v>
      </c>
      <c r="M11" s="141">
        <v>31</v>
      </c>
      <c r="N11" s="141">
        <v>11</v>
      </c>
      <c r="O11" s="95">
        <f>SUM(C11:N11)</f>
        <v>144</v>
      </c>
      <c r="P11" s="38"/>
      <c r="Q11" s="15"/>
      <c r="R11" s="15"/>
      <c r="S11" s="96"/>
      <c r="T11" s="96"/>
      <c r="U11" s="96"/>
      <c r="V11" s="96"/>
      <c r="W11" s="96"/>
      <c r="X11" s="96"/>
    </row>
    <row r="12" spans="1:24" s="97" customFormat="1" ht="16.5" customHeight="1" x14ac:dyDescent="0.25">
      <c r="A12" s="93"/>
      <c r="B12" s="133" t="s">
        <v>47</v>
      </c>
      <c r="C12" s="140">
        <v>21564</v>
      </c>
      <c r="D12" s="140">
        <v>21574</v>
      </c>
      <c r="E12" s="141">
        <v>21605</v>
      </c>
      <c r="F12" s="141">
        <v>21622</v>
      </c>
      <c r="G12" s="141">
        <v>21637</v>
      </c>
      <c r="H12" s="141">
        <v>21731</v>
      </c>
      <c r="I12" s="141">
        <v>21771</v>
      </c>
      <c r="J12" s="141">
        <v>21771</v>
      </c>
      <c r="K12" s="141">
        <v>21771</v>
      </c>
      <c r="L12" s="141">
        <v>21771</v>
      </c>
      <c r="M12" s="141">
        <v>21888</v>
      </c>
      <c r="N12" s="141">
        <v>21900</v>
      </c>
      <c r="O12" s="138" t="s">
        <v>116</v>
      </c>
      <c r="P12" s="38"/>
      <c r="Q12" s="15"/>
      <c r="R12" s="15"/>
      <c r="S12" s="63"/>
      <c r="T12" s="63"/>
      <c r="U12" s="63"/>
      <c r="V12" s="63"/>
      <c r="W12" s="63"/>
      <c r="X12" s="63"/>
    </row>
    <row r="13" spans="1:24" s="97" customFormat="1" ht="16.5" customHeight="1" x14ac:dyDescent="0.25">
      <c r="A13" s="93"/>
      <c r="B13" s="133" t="s">
        <v>48</v>
      </c>
      <c r="C13" s="140">
        <v>27424</v>
      </c>
      <c r="D13" s="140">
        <v>46447</v>
      </c>
      <c r="E13" s="141">
        <v>24217</v>
      </c>
      <c r="F13" s="141">
        <v>24942</v>
      </c>
      <c r="G13" s="141">
        <v>6443</v>
      </c>
      <c r="H13" s="141">
        <v>11862</v>
      </c>
      <c r="I13" s="141">
        <v>17180</v>
      </c>
      <c r="J13" s="141">
        <v>8527</v>
      </c>
      <c r="K13" s="141">
        <v>6429</v>
      </c>
      <c r="L13" s="141">
        <v>2264</v>
      </c>
      <c r="M13" s="141">
        <v>84109</v>
      </c>
      <c r="N13" s="141">
        <v>13097</v>
      </c>
      <c r="O13" s="95">
        <f>SUM(C13:N13)</f>
        <v>272941</v>
      </c>
      <c r="P13" s="38"/>
      <c r="Q13" s="15"/>
      <c r="R13" s="15"/>
      <c r="S13" s="63"/>
      <c r="T13" s="63"/>
      <c r="U13" s="63"/>
      <c r="V13" s="63"/>
      <c r="W13" s="63"/>
      <c r="X13" s="63"/>
    </row>
    <row r="14" spans="1:24" s="97" customFormat="1" ht="16.5" customHeight="1" thickBot="1" x14ac:dyDescent="0.3">
      <c r="A14" s="93"/>
      <c r="B14" s="134" t="s">
        <v>49</v>
      </c>
      <c r="C14" s="142">
        <v>949</v>
      </c>
      <c r="D14" s="142">
        <v>988</v>
      </c>
      <c r="E14" s="143">
        <v>578</v>
      </c>
      <c r="F14" s="143">
        <v>735</v>
      </c>
      <c r="G14" s="143">
        <v>280</v>
      </c>
      <c r="H14" s="143">
        <v>14</v>
      </c>
      <c r="I14" s="143">
        <v>27</v>
      </c>
      <c r="J14" s="143">
        <v>7</v>
      </c>
      <c r="K14" s="143">
        <v>8</v>
      </c>
      <c r="L14" s="143">
        <v>7</v>
      </c>
      <c r="M14" s="143">
        <v>1314</v>
      </c>
      <c r="N14" s="143">
        <v>493</v>
      </c>
      <c r="O14" s="135">
        <f>SUM(C14:N14)</f>
        <v>5400</v>
      </c>
      <c r="P14" s="98"/>
      <c r="Q14" s="15"/>
      <c r="R14" s="15"/>
      <c r="S14" s="63"/>
      <c r="T14" s="63"/>
      <c r="U14" s="63"/>
      <c r="V14" s="63"/>
      <c r="W14" s="63"/>
      <c r="X14" s="63"/>
    </row>
    <row r="15" spans="1:24" s="97" customFormat="1" ht="9.75" customHeight="1" x14ac:dyDescent="0.25">
      <c r="A15" s="93"/>
      <c r="B15" s="149" t="s">
        <v>68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95"/>
      <c r="P15" s="38"/>
      <c r="Q15" s="15"/>
      <c r="R15" s="15"/>
      <c r="S15" s="63"/>
      <c r="T15" s="63"/>
      <c r="U15" s="63"/>
      <c r="V15" s="63"/>
      <c r="W15" s="63"/>
      <c r="X15" s="63"/>
    </row>
    <row r="16" spans="1:24" s="97" customFormat="1" ht="9.75" customHeight="1" x14ac:dyDescent="0.25">
      <c r="A16" s="93"/>
      <c r="B16" s="149" t="s">
        <v>50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95"/>
      <c r="P16" s="38"/>
      <c r="Q16" s="15"/>
      <c r="R16" s="15"/>
      <c r="S16" s="63"/>
      <c r="T16" s="63"/>
      <c r="U16" s="63"/>
      <c r="V16" s="63"/>
      <c r="W16" s="63"/>
      <c r="X16" s="63"/>
    </row>
    <row r="17" spans="1:24" s="97" customFormat="1" ht="9.75" customHeight="1" x14ac:dyDescent="0.25">
      <c r="A17" s="93"/>
      <c r="B17" s="150" t="s">
        <v>61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5"/>
      <c r="P17" s="38"/>
      <c r="Q17" s="15"/>
      <c r="R17" s="15"/>
      <c r="S17" s="63"/>
      <c r="T17" s="63"/>
      <c r="U17" s="63"/>
      <c r="V17" s="63"/>
      <c r="W17" s="63"/>
      <c r="X17" s="63"/>
    </row>
    <row r="18" spans="1:24" s="97" customFormat="1" ht="14.25" customHeight="1" x14ac:dyDescent="0.25">
      <c r="A18" s="93"/>
      <c r="B18" s="144"/>
      <c r="C18" s="102">
        <f t="shared" ref="C18:N18" si="0">+C14/C11</f>
        <v>52.722222222222221</v>
      </c>
      <c r="D18" s="102">
        <f t="shared" si="0"/>
        <v>34.068965517241381</v>
      </c>
      <c r="E18" s="102">
        <f t="shared" si="0"/>
        <v>41.285714285714285</v>
      </c>
      <c r="F18" s="102">
        <f t="shared" si="0"/>
        <v>43.235294117647058</v>
      </c>
      <c r="G18" s="102">
        <f t="shared" si="0"/>
        <v>70</v>
      </c>
      <c r="H18" s="102">
        <f t="shared" si="0"/>
        <v>1.0769230769230769</v>
      </c>
      <c r="I18" s="102">
        <f t="shared" si="0"/>
        <v>3.8571428571428572</v>
      </c>
      <c r="J18" s="102" t="e">
        <f t="shared" si="0"/>
        <v>#DIV/0!</v>
      </c>
      <c r="K18" s="102" t="e">
        <f t="shared" si="0"/>
        <v>#DIV/0!</v>
      </c>
      <c r="L18" s="102" t="e">
        <f t="shared" si="0"/>
        <v>#DIV/0!</v>
      </c>
      <c r="M18" s="102">
        <f t="shared" si="0"/>
        <v>42.387096774193552</v>
      </c>
      <c r="N18" s="102">
        <f t="shared" si="0"/>
        <v>44.81818181818182</v>
      </c>
      <c r="O18" s="95"/>
      <c r="P18" s="38"/>
      <c r="Q18" s="15"/>
      <c r="R18" s="15"/>
      <c r="S18" s="63"/>
      <c r="T18" s="63"/>
      <c r="U18" s="63"/>
      <c r="V18" s="63"/>
      <c r="W18" s="63"/>
      <c r="X18" s="63"/>
    </row>
    <row r="19" spans="1:24" s="97" customFormat="1" ht="6" customHeight="1" x14ac:dyDescent="0.25">
      <c r="A19" s="93"/>
      <c r="B19" s="101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103"/>
      <c r="P19" s="38"/>
      <c r="Q19" s="15"/>
      <c r="R19" s="15"/>
      <c r="S19" s="63"/>
      <c r="T19" s="63"/>
      <c r="U19" s="63"/>
      <c r="V19" s="63"/>
      <c r="W19" s="63"/>
      <c r="X19" s="63"/>
    </row>
    <row r="20" spans="1:24" s="97" customFormat="1" x14ac:dyDescent="0.25">
      <c r="A20" s="93"/>
      <c r="B20" s="10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38"/>
      <c r="Q20" s="15"/>
      <c r="R20" s="15"/>
      <c r="S20" s="63"/>
      <c r="T20" s="63"/>
      <c r="U20" s="63"/>
      <c r="V20" s="63"/>
      <c r="W20" s="63"/>
      <c r="X20" s="63"/>
    </row>
    <row r="21" spans="1:24" s="97" customFormat="1" x14ac:dyDescent="0.25">
      <c r="A21" s="93"/>
      <c r="B21" s="10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38"/>
      <c r="Q21" s="15"/>
      <c r="R21" s="15"/>
      <c r="S21" s="63"/>
      <c r="T21" s="63"/>
      <c r="U21" s="63"/>
      <c r="V21" s="63"/>
      <c r="W21" s="63"/>
      <c r="X21" s="63"/>
    </row>
    <row r="22" spans="1:24" s="97" customFormat="1" x14ac:dyDescent="0.25">
      <c r="A22" s="93"/>
      <c r="B22" s="10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38"/>
      <c r="Q22" s="15"/>
      <c r="R22" s="15"/>
      <c r="S22" s="63"/>
      <c r="T22" s="63"/>
      <c r="U22" s="63"/>
      <c r="V22" s="63"/>
      <c r="W22" s="63"/>
      <c r="X22" s="63"/>
    </row>
    <row r="23" spans="1:24" s="97" customFormat="1" x14ac:dyDescent="0.25">
      <c r="A23" s="93"/>
      <c r="B23" s="101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7"/>
      <c r="P23" s="38"/>
      <c r="Q23" s="15"/>
      <c r="R23" s="15"/>
      <c r="S23" s="63"/>
      <c r="T23" s="63"/>
      <c r="U23" s="63"/>
      <c r="V23" s="63"/>
      <c r="W23" s="63"/>
      <c r="X23" s="63"/>
    </row>
    <row r="24" spans="1:24" s="97" customFormat="1" x14ac:dyDescent="0.25">
      <c r="A24" s="93"/>
      <c r="B24" s="108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7"/>
      <c r="P24" s="38"/>
      <c r="Q24" s="15"/>
      <c r="R24" s="15"/>
      <c r="S24" s="63"/>
      <c r="T24" s="63"/>
      <c r="U24" s="63"/>
      <c r="V24" s="63"/>
      <c r="W24" s="63"/>
      <c r="X24" s="63"/>
    </row>
    <row r="25" spans="1:24" s="97" customFormat="1" x14ac:dyDescent="0.25">
      <c r="A25" s="93"/>
      <c r="B25" s="108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7"/>
      <c r="P25" s="38"/>
      <c r="Q25" s="15"/>
      <c r="R25" s="15"/>
      <c r="S25" s="96"/>
      <c r="T25" s="96"/>
      <c r="U25" s="96"/>
      <c r="V25" s="96"/>
      <c r="W25" s="96"/>
      <c r="X25" s="96"/>
    </row>
    <row r="26" spans="1:24" s="97" customFormat="1" x14ac:dyDescent="0.25">
      <c r="A26" s="93"/>
      <c r="B26" s="101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95"/>
      <c r="P26" s="38"/>
      <c r="Q26" s="15"/>
      <c r="R26" s="15"/>
      <c r="S26" s="96"/>
      <c r="T26" s="96"/>
      <c r="U26" s="96"/>
      <c r="V26" s="96"/>
      <c r="W26" s="96"/>
      <c r="X26" s="96"/>
    </row>
    <row r="27" spans="1:24" s="97" customFormat="1" x14ac:dyDescent="0.25">
      <c r="A27" s="93"/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95"/>
      <c r="P27" s="38"/>
      <c r="Q27" s="15"/>
      <c r="R27" s="15"/>
      <c r="S27" s="96"/>
      <c r="T27" s="96"/>
      <c r="U27" s="96"/>
      <c r="V27" s="96"/>
      <c r="W27" s="96"/>
      <c r="X27" s="96"/>
    </row>
    <row r="28" spans="1:24" s="63" customFormat="1" x14ac:dyDescent="0.25">
      <c r="A28" s="110"/>
      <c r="B28" s="108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95"/>
      <c r="P28" s="38"/>
      <c r="Q28" s="15"/>
      <c r="R28" s="15"/>
      <c r="S28" s="96"/>
      <c r="T28" s="96"/>
      <c r="U28" s="96"/>
      <c r="V28" s="96"/>
      <c r="W28" s="96"/>
      <c r="X28" s="96"/>
    </row>
    <row r="29" spans="1:24" s="112" customFormat="1" x14ac:dyDescent="0.25">
      <c r="A29" s="111"/>
      <c r="B29" s="101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95"/>
      <c r="P29" s="38"/>
      <c r="Q29" s="15"/>
      <c r="R29" s="15"/>
      <c r="S29" s="96"/>
      <c r="T29" s="96"/>
      <c r="U29" s="96"/>
      <c r="V29" s="96"/>
      <c r="W29" s="96"/>
      <c r="X29" s="96"/>
    </row>
    <row r="30" spans="1:24" x14ac:dyDescent="0.25">
      <c r="A30" s="8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95"/>
      <c r="P30" s="38"/>
    </row>
    <row r="31" spans="1:24" x14ac:dyDescent="0.25">
      <c r="A31" s="8"/>
      <c r="B31" s="108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95"/>
      <c r="P31" s="38"/>
    </row>
    <row r="32" spans="1:24" x14ac:dyDescent="0.25">
      <c r="A32" s="8"/>
      <c r="B32" s="101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95"/>
      <c r="P32" s="38"/>
    </row>
    <row r="33" spans="1:24" x14ac:dyDescent="0.25">
      <c r="A33" s="8"/>
      <c r="B33" s="108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95"/>
      <c r="P33" s="38"/>
    </row>
    <row r="34" spans="1:24" x14ac:dyDescent="0.25">
      <c r="A34" s="8"/>
      <c r="B34" s="108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95"/>
      <c r="P34" s="38"/>
    </row>
    <row r="35" spans="1:24" x14ac:dyDescent="0.25">
      <c r="A35" s="8"/>
      <c r="B35" s="99"/>
      <c r="C35" s="27"/>
      <c r="D35" s="28"/>
      <c r="E35" s="29"/>
      <c r="F35" s="8"/>
      <c r="G35" s="8"/>
      <c r="H35" s="28"/>
      <c r="I35" s="28"/>
      <c r="J35" s="28"/>
      <c r="K35" s="28"/>
      <c r="L35" s="28"/>
      <c r="M35" s="28"/>
      <c r="N35" s="28"/>
      <c r="O35" s="8"/>
      <c r="P35" s="8"/>
    </row>
    <row r="36" spans="1:24" ht="24.75" customHeight="1" x14ac:dyDescent="0.25">
      <c r="A36" s="8"/>
      <c r="B36" s="27"/>
      <c r="C36" s="27"/>
      <c r="D36" s="28"/>
      <c r="E36" s="29"/>
      <c r="F36" s="8"/>
      <c r="G36" s="8"/>
      <c r="H36" s="28"/>
      <c r="I36" s="28"/>
      <c r="J36" s="28"/>
      <c r="K36" s="28"/>
      <c r="L36" s="28"/>
      <c r="M36" s="28"/>
      <c r="N36" s="28"/>
      <c r="O36" s="8"/>
      <c r="P36" s="8"/>
    </row>
    <row r="37" spans="1:24" s="15" customFormat="1" x14ac:dyDescent="0.25">
      <c r="A37" s="8"/>
      <c r="B37" s="30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8"/>
      <c r="P37" s="8"/>
      <c r="S37" s="49"/>
      <c r="T37" s="49"/>
      <c r="U37" s="49"/>
      <c r="V37" s="49"/>
      <c r="W37" s="49"/>
      <c r="X37" s="49"/>
    </row>
    <row r="38" spans="1:24" s="15" customFormat="1" x14ac:dyDescent="0.25">
      <c r="A38" s="8"/>
      <c r="B38" s="27"/>
      <c r="C38" s="27"/>
      <c r="D38" s="27"/>
      <c r="E38" s="32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S38" s="49"/>
      <c r="T38" s="49"/>
      <c r="U38" s="49"/>
      <c r="V38" s="49"/>
      <c r="W38" s="49"/>
      <c r="X38" s="49"/>
    </row>
    <row r="39" spans="1:24" s="15" customForma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S39" s="49"/>
      <c r="T39" s="49"/>
      <c r="U39" s="49"/>
      <c r="V39" s="49"/>
      <c r="W39" s="49"/>
      <c r="X39" s="49"/>
    </row>
    <row r="40" spans="1:24" s="15" customFormat="1" x14ac:dyDescent="0.25">
      <c r="A40" s="8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8"/>
      <c r="P40" s="8"/>
      <c r="S40" s="49"/>
      <c r="T40" s="49"/>
      <c r="U40" s="49"/>
      <c r="V40" s="49"/>
      <c r="W40" s="49"/>
      <c r="X40" s="49"/>
    </row>
    <row r="41" spans="1:24" s="15" customFormat="1" x14ac:dyDescent="0.25">
      <c r="A41" s="8"/>
      <c r="B41" s="16"/>
      <c r="C41" s="16"/>
      <c r="D41" s="16"/>
      <c r="E41" s="3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S41" s="49"/>
      <c r="T41" s="49"/>
      <c r="U41" s="49"/>
      <c r="V41" s="49"/>
      <c r="W41" s="49"/>
      <c r="X41" s="49"/>
    </row>
    <row r="42" spans="1:24" s="15" customFormat="1" ht="16.5" customHeight="1" x14ac:dyDescent="0.25">
      <c r="A42" s="8"/>
      <c r="B42" s="25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8"/>
      <c r="P42" s="8"/>
      <c r="S42" s="49"/>
      <c r="T42" s="49"/>
      <c r="U42" s="49"/>
      <c r="V42" s="49"/>
      <c r="W42" s="49"/>
      <c r="X42" s="49"/>
    </row>
    <row r="43" spans="1:24" s="15" customFormat="1" x14ac:dyDescent="0.25">
      <c r="A43" s="8"/>
      <c r="B43" s="27"/>
      <c r="C43" s="27"/>
      <c r="D43" s="28"/>
      <c r="E43" s="29"/>
      <c r="F43" s="8"/>
      <c r="G43" s="8"/>
      <c r="H43" s="28"/>
      <c r="I43" s="28"/>
      <c r="J43" s="28"/>
      <c r="K43" s="28"/>
      <c r="L43" s="28"/>
      <c r="M43" s="28"/>
      <c r="N43" s="28"/>
      <c r="O43" s="8"/>
      <c r="P43" s="8"/>
      <c r="S43" s="49"/>
      <c r="T43" s="49"/>
      <c r="U43" s="49"/>
      <c r="V43" s="49"/>
      <c r="W43" s="49"/>
      <c r="X43" s="49"/>
    </row>
    <row r="44" spans="1:24" s="15" customFormat="1" x14ac:dyDescent="0.25">
      <c r="A44" s="8"/>
      <c r="B44" s="27"/>
      <c r="C44" s="27"/>
      <c r="D44" s="28"/>
      <c r="E44" s="29"/>
      <c r="F44" s="8"/>
      <c r="G44" s="8"/>
      <c r="H44" s="28"/>
      <c r="I44" s="28"/>
      <c r="J44" s="28"/>
      <c r="K44" s="28"/>
      <c r="L44" s="28"/>
      <c r="M44" s="28"/>
      <c r="N44" s="28"/>
      <c r="O44" s="8"/>
      <c r="P44" s="8"/>
      <c r="S44" s="49"/>
      <c r="T44" s="49"/>
      <c r="U44" s="49"/>
      <c r="V44" s="49"/>
      <c r="W44" s="49"/>
      <c r="X44" s="49"/>
    </row>
    <row r="45" spans="1:24" s="15" customFormat="1" x14ac:dyDescent="0.25">
      <c r="A45" s="8"/>
      <c r="B45" s="27"/>
      <c r="C45" s="27"/>
      <c r="D45" s="28"/>
      <c r="E45" s="29"/>
      <c r="F45" s="8"/>
      <c r="G45" s="8"/>
      <c r="H45" s="28"/>
      <c r="I45" s="28"/>
      <c r="J45" s="28"/>
      <c r="K45" s="28"/>
      <c r="L45" s="28"/>
      <c r="M45" s="28"/>
      <c r="N45" s="28"/>
      <c r="O45" s="8"/>
      <c r="P45" s="8"/>
      <c r="S45" s="49"/>
      <c r="T45" s="49"/>
      <c r="U45" s="49"/>
      <c r="V45" s="49"/>
      <c r="W45" s="49"/>
      <c r="X45" s="49"/>
    </row>
    <row r="46" spans="1:24" s="15" customFormat="1" x14ac:dyDescent="0.25">
      <c r="A46" s="8"/>
      <c r="B46" s="27"/>
      <c r="C46" s="27"/>
      <c r="D46" s="28"/>
      <c r="E46" s="29"/>
      <c r="F46" s="8"/>
      <c r="G46" s="8"/>
      <c r="H46" s="28"/>
      <c r="I46" s="28"/>
      <c r="J46" s="28"/>
      <c r="K46" s="28"/>
      <c r="L46" s="28"/>
      <c r="M46" s="28"/>
      <c r="N46" s="28"/>
      <c r="O46" s="8"/>
      <c r="P46" s="8"/>
      <c r="S46" s="49"/>
      <c r="T46" s="49"/>
      <c r="U46" s="49"/>
      <c r="V46" s="49"/>
      <c r="W46" s="49"/>
      <c r="X46" s="49"/>
    </row>
    <row r="47" spans="1:24" s="15" customFormat="1" x14ac:dyDescent="0.25">
      <c r="A47" s="8"/>
      <c r="B47" s="27"/>
      <c r="C47" s="27"/>
      <c r="D47" s="28"/>
      <c r="E47" s="29"/>
      <c r="F47" s="8"/>
      <c r="G47" s="8"/>
      <c r="H47" s="28"/>
      <c r="I47" s="28"/>
      <c r="J47" s="28"/>
      <c r="K47" s="28"/>
      <c r="L47" s="28"/>
      <c r="M47" s="28"/>
      <c r="N47" s="28"/>
      <c r="O47" s="8"/>
      <c r="P47" s="8"/>
      <c r="S47" s="49"/>
      <c r="T47" s="49"/>
      <c r="U47" s="49"/>
      <c r="V47" s="49"/>
      <c r="W47" s="49"/>
      <c r="X47" s="49"/>
    </row>
    <row r="48" spans="1:24" s="15" customFormat="1" x14ac:dyDescent="0.25">
      <c r="A48" s="8"/>
      <c r="B48" s="27"/>
      <c r="C48" s="27"/>
      <c r="D48" s="28"/>
      <c r="E48" s="29"/>
      <c r="F48" s="8"/>
      <c r="G48" s="8"/>
      <c r="H48" s="28"/>
      <c r="I48" s="28"/>
      <c r="J48" s="28"/>
      <c r="K48" s="28"/>
      <c r="L48" s="28"/>
      <c r="M48" s="28"/>
      <c r="N48" s="28"/>
      <c r="O48" s="8"/>
      <c r="P48" s="8"/>
      <c r="S48" s="49"/>
      <c r="T48" s="49"/>
      <c r="U48" s="49"/>
      <c r="V48" s="49"/>
      <c r="W48" s="49"/>
      <c r="X48" s="49"/>
    </row>
    <row r="49" spans="1:24" s="15" customFormat="1" x14ac:dyDescent="0.25">
      <c r="A49" s="8"/>
      <c r="B49" s="27"/>
      <c r="C49" s="27"/>
      <c r="D49" s="28"/>
      <c r="E49" s="29"/>
      <c r="F49" s="8"/>
      <c r="G49" s="8"/>
      <c r="H49" s="28"/>
      <c r="I49" s="28"/>
      <c r="J49" s="28"/>
      <c r="K49" s="28"/>
      <c r="L49" s="28"/>
      <c r="M49" s="28"/>
      <c r="N49" s="28"/>
      <c r="O49" s="8"/>
      <c r="P49" s="8"/>
      <c r="S49" s="49"/>
      <c r="T49" s="49"/>
      <c r="U49" s="49"/>
      <c r="V49" s="49"/>
      <c r="W49" s="49"/>
      <c r="X49" s="49"/>
    </row>
    <row r="50" spans="1:24" s="15" customFormat="1" x14ac:dyDescent="0.25">
      <c r="A50" s="8"/>
      <c r="B50" s="27"/>
      <c r="C50" s="27"/>
      <c r="D50" s="28"/>
      <c r="E50" s="29"/>
      <c r="F50" s="8"/>
      <c r="G50" s="8"/>
      <c r="H50" s="28"/>
      <c r="I50" s="28"/>
      <c r="J50" s="28"/>
      <c r="K50" s="28"/>
      <c r="L50" s="28"/>
      <c r="M50" s="28"/>
      <c r="N50" s="28"/>
      <c r="O50" s="8"/>
      <c r="P50" s="8"/>
      <c r="S50" s="49"/>
      <c r="T50" s="49"/>
      <c r="U50" s="49"/>
      <c r="V50" s="49"/>
      <c r="W50" s="49"/>
      <c r="X50" s="49"/>
    </row>
    <row r="51" spans="1:24" s="15" customFormat="1" x14ac:dyDescent="0.25">
      <c r="A51" s="8"/>
      <c r="B51" s="27"/>
      <c r="C51" s="27"/>
      <c r="D51" s="28"/>
      <c r="E51" s="29"/>
      <c r="F51" s="8"/>
      <c r="G51" s="8"/>
      <c r="H51" s="28"/>
      <c r="I51" s="28"/>
      <c r="J51" s="28"/>
      <c r="K51" s="28"/>
      <c r="L51" s="28"/>
      <c r="M51" s="28"/>
      <c r="N51" s="28"/>
      <c r="O51" s="8"/>
      <c r="P51" s="8"/>
      <c r="S51" s="49"/>
      <c r="T51" s="49"/>
      <c r="U51" s="49"/>
      <c r="V51" s="49"/>
      <c r="W51" s="49"/>
      <c r="X51" s="49"/>
    </row>
    <row r="52" spans="1:24" s="15" customFormat="1" x14ac:dyDescent="0.25">
      <c r="A52" s="8"/>
      <c r="B52" s="27"/>
      <c r="C52" s="27"/>
      <c r="D52" s="28"/>
      <c r="E52" s="29"/>
      <c r="F52" s="8"/>
      <c r="G52" s="8"/>
      <c r="H52" s="28"/>
      <c r="I52" s="28"/>
      <c r="J52" s="28"/>
      <c r="K52" s="28"/>
      <c r="L52" s="28"/>
      <c r="M52" s="28"/>
      <c r="N52" s="28"/>
      <c r="O52" s="8"/>
      <c r="P52" s="8"/>
      <c r="S52" s="49"/>
      <c r="T52" s="49"/>
      <c r="U52" s="49"/>
      <c r="V52" s="49"/>
      <c r="W52" s="49"/>
      <c r="X52" s="49"/>
    </row>
    <row r="53" spans="1:24" s="15" customFormat="1" x14ac:dyDescent="0.25">
      <c r="A53" s="8"/>
      <c r="B53" s="27"/>
      <c r="C53" s="27"/>
      <c r="D53" s="28"/>
      <c r="E53" s="29"/>
      <c r="F53" s="8"/>
      <c r="G53" s="8"/>
      <c r="H53" s="28"/>
      <c r="I53" s="28"/>
      <c r="J53" s="28"/>
      <c r="K53" s="28"/>
      <c r="L53" s="28"/>
      <c r="M53" s="28"/>
      <c r="N53" s="28"/>
      <c r="O53" s="8"/>
      <c r="P53" s="8"/>
      <c r="S53" s="49"/>
      <c r="T53" s="49"/>
      <c r="U53" s="49"/>
      <c r="V53" s="49"/>
      <c r="W53" s="49"/>
      <c r="X53" s="49"/>
    </row>
  </sheetData>
  <mergeCells count="2">
    <mergeCell ref="B6:O6"/>
    <mergeCell ref="B8:O8"/>
  </mergeCells>
  <pageMargins left="0" right="0.19685039370078741" top="0" bottom="0" header="0.31496062992125984" footer="0.31496062992125984"/>
  <pageSetup paperSize="9" scale="95" orientation="portrait" r:id="rId1"/>
  <headerFooter>
    <oddFooter>&amp;R&amp;"Source Sans Pro,Normal"&amp;9Servicio de Información y Difusión. &amp;"Source Sans Pro,Negrita"Año 2023 |&amp;P</oddFooter>
  </headerFooter>
  <ignoredErrors>
    <ignoredError sqref="B18:N18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3"/>
  <sheetViews>
    <sheetView workbookViewId="0"/>
  </sheetViews>
  <sheetFormatPr baseColWidth="10" defaultColWidth="8.7109375" defaultRowHeight="14.25" x14ac:dyDescent="0.25"/>
  <cols>
    <col min="1" max="1" width="4" style="15" customWidth="1"/>
    <col min="2" max="2" width="11.85546875" style="15" customWidth="1"/>
    <col min="3" max="9" width="6.42578125" style="15" bestFit="1" customWidth="1"/>
    <col min="10" max="12" width="6.85546875" style="15" customWidth="1"/>
    <col min="13" max="14" width="6.42578125" style="15" bestFit="1" customWidth="1"/>
    <col min="15" max="15" width="7.42578125" style="15" bestFit="1" customWidth="1"/>
    <col min="16" max="16" width="5.7109375" style="15" customWidth="1"/>
    <col min="17" max="18" width="8.7109375" style="15"/>
    <col min="19" max="16384" width="8.7109375" style="49"/>
  </cols>
  <sheetData>
    <row r="1" spans="1:24" ht="1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4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4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4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4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4" ht="45.75" customHeight="1" x14ac:dyDescent="0.25">
      <c r="A6" s="8"/>
      <c r="B6" s="158" t="s">
        <v>107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8"/>
    </row>
    <row r="7" spans="1:24" ht="6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4" ht="18.75" customHeight="1" x14ac:dyDescent="0.25">
      <c r="A8" s="8"/>
      <c r="B8" s="159" t="s">
        <v>118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1"/>
      <c r="P8" s="8"/>
    </row>
    <row r="9" spans="1:24" ht="7.5" customHeight="1" x14ac:dyDescent="0.25">
      <c r="A9" s="8"/>
      <c r="B9" s="16"/>
      <c r="C9" s="16"/>
      <c r="D9" s="16"/>
      <c r="E9" s="17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24" ht="18.75" customHeight="1" x14ac:dyDescent="0.25">
      <c r="A10" s="8"/>
      <c r="B10" s="136"/>
      <c r="C10" s="19" t="s">
        <v>15</v>
      </c>
      <c r="D10" s="19" t="s">
        <v>16</v>
      </c>
      <c r="E10" s="19" t="s">
        <v>17</v>
      </c>
      <c r="F10" s="19" t="s">
        <v>18</v>
      </c>
      <c r="G10" s="19" t="s">
        <v>19</v>
      </c>
      <c r="H10" s="19" t="s">
        <v>20</v>
      </c>
      <c r="I10" s="19" t="s">
        <v>69</v>
      </c>
      <c r="J10" s="19" t="s">
        <v>70</v>
      </c>
      <c r="K10" s="19" t="s">
        <v>71</v>
      </c>
      <c r="L10" s="19" t="s">
        <v>103</v>
      </c>
      <c r="M10" s="19" t="s">
        <v>104</v>
      </c>
      <c r="N10" s="19" t="s">
        <v>105</v>
      </c>
      <c r="O10" s="19" t="s">
        <v>21</v>
      </c>
      <c r="P10" s="38"/>
    </row>
    <row r="11" spans="1:24" s="97" customFormat="1" ht="16.5" customHeight="1" x14ac:dyDescent="0.25">
      <c r="A11" s="93"/>
      <c r="B11" s="119" t="s">
        <v>46</v>
      </c>
      <c r="C11" s="140">
        <v>19</v>
      </c>
      <c r="D11" s="140">
        <v>27</v>
      </c>
      <c r="E11" s="141">
        <v>14</v>
      </c>
      <c r="F11" s="141">
        <v>16</v>
      </c>
      <c r="G11" s="141">
        <v>4</v>
      </c>
      <c r="H11" s="141">
        <v>13</v>
      </c>
      <c r="I11" s="141">
        <v>6</v>
      </c>
      <c r="J11" s="141">
        <v>0</v>
      </c>
      <c r="K11" s="141">
        <v>0</v>
      </c>
      <c r="L11" s="141">
        <v>0</v>
      </c>
      <c r="M11" s="141">
        <v>31</v>
      </c>
      <c r="N11" s="141">
        <v>14</v>
      </c>
      <c r="O11" s="95">
        <f>SUM(C11:N11)</f>
        <v>144</v>
      </c>
      <c r="P11" s="38"/>
      <c r="Q11" s="15"/>
      <c r="R11" s="15"/>
      <c r="S11" s="96"/>
      <c r="T11" s="96"/>
      <c r="U11" s="96"/>
      <c r="V11" s="96"/>
      <c r="W11" s="96"/>
      <c r="X11" s="96"/>
    </row>
    <row r="12" spans="1:24" s="97" customFormat="1" ht="16.5" customHeight="1" x14ac:dyDescent="0.25">
      <c r="A12" s="93"/>
      <c r="B12" s="119" t="s">
        <v>47</v>
      </c>
      <c r="C12" s="140">
        <v>11214</v>
      </c>
      <c r="D12" s="140">
        <v>11236</v>
      </c>
      <c r="E12" s="141">
        <v>11233</v>
      </c>
      <c r="F12" s="141">
        <v>11228</v>
      </c>
      <c r="G12" s="141">
        <v>11213</v>
      </c>
      <c r="H12" s="141">
        <v>11195</v>
      </c>
      <c r="I12" s="141">
        <v>11180</v>
      </c>
      <c r="J12" s="141">
        <v>11165</v>
      </c>
      <c r="K12" s="141">
        <v>11155</v>
      </c>
      <c r="L12" s="141">
        <v>11144</v>
      </c>
      <c r="M12" s="141">
        <v>11144</v>
      </c>
      <c r="N12" s="141">
        <v>11444</v>
      </c>
      <c r="O12" s="138" t="s">
        <v>117</v>
      </c>
      <c r="P12" s="38"/>
      <c r="Q12" s="15"/>
      <c r="R12" s="15"/>
      <c r="S12" s="63"/>
      <c r="T12" s="63"/>
      <c r="U12" s="63"/>
      <c r="V12" s="63"/>
      <c r="W12" s="63"/>
      <c r="X12" s="63"/>
    </row>
    <row r="13" spans="1:24" s="97" customFormat="1" ht="16.5" customHeight="1" x14ac:dyDescent="0.25">
      <c r="A13" s="93"/>
      <c r="B13" s="119" t="s">
        <v>51</v>
      </c>
      <c r="C13" s="140">
        <v>10580</v>
      </c>
      <c r="D13" s="140">
        <v>23718</v>
      </c>
      <c r="E13" s="141">
        <v>4647</v>
      </c>
      <c r="F13" s="141">
        <v>6515</v>
      </c>
      <c r="G13" s="141">
        <v>1249</v>
      </c>
      <c r="H13" s="141">
        <v>4657</v>
      </c>
      <c r="I13" s="141">
        <v>1456</v>
      </c>
      <c r="J13" s="141">
        <v>585</v>
      </c>
      <c r="K13" s="141">
        <v>608</v>
      </c>
      <c r="L13" s="141">
        <v>637</v>
      </c>
      <c r="M13" s="141">
        <v>4804</v>
      </c>
      <c r="N13" s="141">
        <v>3521</v>
      </c>
      <c r="O13" s="95">
        <f>SUM(C13:N13)</f>
        <v>62977</v>
      </c>
      <c r="P13" s="38"/>
      <c r="Q13" s="15"/>
      <c r="R13" s="15"/>
      <c r="S13" s="63"/>
      <c r="T13" s="63"/>
      <c r="U13" s="63"/>
      <c r="V13" s="63"/>
      <c r="W13" s="63"/>
      <c r="X13" s="63"/>
    </row>
    <row r="14" spans="1:24" s="97" customFormat="1" ht="16.5" customHeight="1" thickBot="1" x14ac:dyDescent="0.3">
      <c r="A14" s="93"/>
      <c r="B14" s="120" t="s">
        <v>49</v>
      </c>
      <c r="C14" s="142">
        <v>458</v>
      </c>
      <c r="D14" s="142">
        <v>1043</v>
      </c>
      <c r="E14" s="143">
        <v>213</v>
      </c>
      <c r="F14" s="143">
        <v>277</v>
      </c>
      <c r="G14" s="143">
        <v>39</v>
      </c>
      <c r="H14" s="143">
        <v>115</v>
      </c>
      <c r="I14" s="143">
        <v>11</v>
      </c>
      <c r="J14" s="143">
        <v>8</v>
      </c>
      <c r="K14" s="143">
        <v>5</v>
      </c>
      <c r="L14" s="143">
        <v>6</v>
      </c>
      <c r="M14" s="143">
        <v>561</v>
      </c>
      <c r="N14" s="143">
        <v>275</v>
      </c>
      <c r="O14" s="135">
        <f>SUM(C14:N14)</f>
        <v>3011</v>
      </c>
      <c r="P14" s="38"/>
      <c r="Q14" s="15"/>
      <c r="R14" s="15"/>
      <c r="S14" s="63"/>
      <c r="T14" s="63"/>
      <c r="U14" s="63"/>
      <c r="V14" s="63"/>
      <c r="W14" s="63"/>
      <c r="X14" s="63"/>
    </row>
    <row r="15" spans="1:24" s="97" customFormat="1" ht="9.75" customHeight="1" x14ac:dyDescent="0.25">
      <c r="A15" s="93"/>
      <c r="B15" s="149" t="s">
        <v>63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95"/>
      <c r="P15" s="38"/>
      <c r="Q15" s="15"/>
      <c r="R15" s="15"/>
      <c r="S15" s="63"/>
      <c r="T15" s="63"/>
      <c r="U15" s="63"/>
      <c r="V15" s="63"/>
      <c r="W15" s="63"/>
      <c r="X15" s="63"/>
    </row>
    <row r="16" spans="1:24" s="97" customFormat="1" ht="9.75" customHeight="1" x14ac:dyDescent="0.25">
      <c r="A16" s="93"/>
      <c r="B16" s="149" t="s">
        <v>52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95"/>
      <c r="P16" s="38"/>
      <c r="Q16" s="15"/>
      <c r="R16" s="15"/>
      <c r="S16" s="63"/>
      <c r="T16" s="63"/>
      <c r="U16" s="63"/>
      <c r="V16" s="63"/>
      <c r="W16" s="63"/>
      <c r="X16" s="63"/>
    </row>
    <row r="17" spans="1:24" s="97" customFormat="1" ht="9.75" customHeight="1" x14ac:dyDescent="0.25">
      <c r="A17" s="93"/>
      <c r="B17" s="150" t="s">
        <v>61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5"/>
      <c r="P17" s="38"/>
      <c r="Q17" s="15"/>
      <c r="R17" s="15"/>
      <c r="S17" s="63"/>
      <c r="T17" s="63"/>
      <c r="U17" s="63"/>
      <c r="V17" s="63"/>
      <c r="W17" s="63"/>
      <c r="X17" s="63"/>
    </row>
    <row r="18" spans="1:24" s="97" customFormat="1" x14ac:dyDescent="0.25">
      <c r="A18" s="93"/>
      <c r="B18" s="101"/>
      <c r="C18" s="102">
        <f t="shared" ref="C18:N18" si="0">+C14/C11</f>
        <v>24.105263157894736</v>
      </c>
      <c r="D18" s="102">
        <f t="shared" si="0"/>
        <v>38.629629629629626</v>
      </c>
      <c r="E18" s="102">
        <f t="shared" si="0"/>
        <v>15.214285714285714</v>
      </c>
      <c r="F18" s="102">
        <f t="shared" si="0"/>
        <v>17.3125</v>
      </c>
      <c r="G18" s="102">
        <f t="shared" si="0"/>
        <v>9.75</v>
      </c>
      <c r="H18" s="102">
        <f t="shared" si="0"/>
        <v>8.8461538461538467</v>
      </c>
      <c r="I18" s="102">
        <f t="shared" si="0"/>
        <v>1.8333333333333333</v>
      </c>
      <c r="J18" s="102" t="e">
        <f t="shared" si="0"/>
        <v>#DIV/0!</v>
      </c>
      <c r="K18" s="102" t="e">
        <f t="shared" si="0"/>
        <v>#DIV/0!</v>
      </c>
      <c r="L18" s="102" t="e">
        <f t="shared" si="0"/>
        <v>#DIV/0!</v>
      </c>
      <c r="M18" s="102">
        <f t="shared" si="0"/>
        <v>18.096774193548388</v>
      </c>
      <c r="N18" s="102">
        <f t="shared" si="0"/>
        <v>19.642857142857142</v>
      </c>
      <c r="O18" s="95"/>
      <c r="P18" s="38"/>
      <c r="Q18" s="15"/>
      <c r="R18" s="15"/>
      <c r="S18" s="63"/>
      <c r="T18" s="63"/>
      <c r="U18" s="63"/>
      <c r="V18" s="63"/>
      <c r="W18" s="63"/>
      <c r="X18" s="63"/>
    </row>
    <row r="19" spans="1:24" s="97" customFormat="1" ht="6" customHeight="1" x14ac:dyDescent="0.25">
      <c r="A19" s="93"/>
      <c r="B19" s="101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103"/>
      <c r="P19" s="38"/>
      <c r="Q19" s="15"/>
      <c r="R19" s="15"/>
      <c r="S19" s="63"/>
      <c r="T19" s="63"/>
      <c r="U19" s="63"/>
      <c r="V19" s="63"/>
      <c r="W19" s="63"/>
      <c r="X19" s="63"/>
    </row>
    <row r="20" spans="1:24" s="97" customFormat="1" x14ac:dyDescent="0.25">
      <c r="A20" s="93"/>
      <c r="B20" s="10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38"/>
      <c r="Q20" s="15"/>
      <c r="R20" s="15"/>
      <c r="S20" s="63"/>
      <c r="T20" s="63"/>
      <c r="U20" s="63"/>
      <c r="V20" s="63"/>
      <c r="W20" s="63"/>
      <c r="X20" s="63"/>
    </row>
    <row r="21" spans="1:24" s="97" customFormat="1" x14ac:dyDescent="0.25">
      <c r="A21" s="93"/>
      <c r="B21" s="10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38"/>
      <c r="Q21" s="15"/>
      <c r="R21" s="15"/>
      <c r="S21" s="63"/>
      <c r="T21" s="63"/>
      <c r="U21" s="63"/>
      <c r="V21" s="63"/>
      <c r="W21" s="63"/>
      <c r="X21" s="63"/>
    </row>
    <row r="22" spans="1:24" s="97" customFormat="1" x14ac:dyDescent="0.25">
      <c r="A22" s="93"/>
      <c r="B22" s="10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38"/>
      <c r="Q22" s="15"/>
      <c r="R22" s="15"/>
      <c r="S22" s="63"/>
      <c r="T22" s="63"/>
      <c r="U22" s="63"/>
      <c r="V22" s="63"/>
      <c r="W22" s="63"/>
      <c r="X22" s="63"/>
    </row>
    <row r="23" spans="1:24" s="97" customFormat="1" x14ac:dyDescent="0.25">
      <c r="A23" s="93"/>
      <c r="B23" s="101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7"/>
      <c r="P23" s="38"/>
      <c r="Q23" s="15"/>
      <c r="R23" s="15"/>
      <c r="S23" s="63"/>
      <c r="T23" s="63"/>
      <c r="U23" s="63"/>
      <c r="V23" s="63"/>
      <c r="W23" s="63"/>
      <c r="X23" s="63"/>
    </row>
    <row r="24" spans="1:24" s="97" customFormat="1" x14ac:dyDescent="0.25">
      <c r="A24" s="93"/>
      <c r="B24" s="108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7"/>
      <c r="P24" s="38"/>
      <c r="Q24" s="15"/>
      <c r="R24" s="15"/>
      <c r="S24" s="63"/>
      <c r="T24" s="63"/>
      <c r="U24" s="63"/>
      <c r="V24" s="63"/>
      <c r="W24" s="63"/>
      <c r="X24" s="63"/>
    </row>
    <row r="25" spans="1:24" s="97" customFormat="1" x14ac:dyDescent="0.25">
      <c r="A25" s="93"/>
      <c r="B25" s="108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7"/>
      <c r="P25" s="38"/>
      <c r="Q25" s="15"/>
      <c r="R25" s="15"/>
      <c r="S25" s="96"/>
      <c r="T25" s="96"/>
      <c r="U25" s="96"/>
      <c r="V25" s="96"/>
      <c r="W25" s="96"/>
      <c r="X25" s="96"/>
    </row>
    <row r="26" spans="1:24" s="97" customFormat="1" x14ac:dyDescent="0.25">
      <c r="A26" s="93"/>
      <c r="B26" s="101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95"/>
      <c r="P26" s="38"/>
      <c r="Q26" s="15"/>
      <c r="R26" s="15"/>
      <c r="S26" s="96"/>
      <c r="T26" s="96"/>
      <c r="U26" s="96"/>
      <c r="V26" s="96"/>
      <c r="W26" s="96"/>
      <c r="X26" s="96"/>
    </row>
    <row r="27" spans="1:24" s="97" customFormat="1" x14ac:dyDescent="0.25">
      <c r="A27" s="93"/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95"/>
      <c r="P27" s="38"/>
      <c r="Q27" s="15"/>
      <c r="R27" s="15"/>
      <c r="S27" s="96"/>
      <c r="T27" s="96"/>
      <c r="U27" s="96"/>
      <c r="V27" s="96"/>
      <c r="W27" s="96"/>
      <c r="X27" s="96"/>
    </row>
    <row r="28" spans="1:24" s="63" customFormat="1" x14ac:dyDescent="0.25">
      <c r="A28" s="110"/>
      <c r="B28" s="108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95"/>
      <c r="P28" s="38"/>
      <c r="Q28" s="15"/>
      <c r="R28" s="15"/>
      <c r="S28" s="96"/>
      <c r="T28" s="96"/>
      <c r="U28" s="96"/>
      <c r="V28" s="96"/>
      <c r="W28" s="96"/>
      <c r="X28" s="96"/>
    </row>
    <row r="29" spans="1:24" s="112" customFormat="1" x14ac:dyDescent="0.25">
      <c r="A29" s="111"/>
      <c r="B29" s="101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95"/>
      <c r="P29" s="38"/>
      <c r="Q29" s="15"/>
      <c r="R29" s="15"/>
      <c r="S29" s="96"/>
      <c r="T29" s="96"/>
      <c r="U29" s="96"/>
      <c r="V29" s="96"/>
      <c r="W29" s="96"/>
      <c r="X29" s="96"/>
    </row>
    <row r="30" spans="1:24" x14ac:dyDescent="0.25">
      <c r="A30" s="8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95"/>
      <c r="P30" s="38"/>
    </row>
    <row r="31" spans="1:24" x14ac:dyDescent="0.25">
      <c r="A31" s="8"/>
      <c r="B31" s="108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95"/>
      <c r="P31" s="38"/>
    </row>
    <row r="32" spans="1:24" x14ac:dyDescent="0.25">
      <c r="A32" s="8"/>
      <c r="B32" s="101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95"/>
      <c r="P32" s="38"/>
    </row>
    <row r="33" spans="1:24" x14ac:dyDescent="0.25">
      <c r="A33" s="8"/>
      <c r="B33" s="108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95"/>
      <c r="P33" s="38"/>
    </row>
    <row r="34" spans="1:24" x14ac:dyDescent="0.25">
      <c r="A34" s="8"/>
      <c r="B34" s="108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95"/>
      <c r="P34" s="38"/>
    </row>
    <row r="35" spans="1:24" x14ac:dyDescent="0.25">
      <c r="A35" s="8"/>
      <c r="B35" s="99"/>
      <c r="C35" s="27"/>
      <c r="D35" s="28"/>
      <c r="E35" s="29"/>
      <c r="F35" s="8"/>
      <c r="G35" s="8"/>
      <c r="H35" s="28"/>
      <c r="I35" s="28"/>
      <c r="J35" s="28"/>
      <c r="K35" s="28"/>
      <c r="L35" s="28"/>
      <c r="M35" s="28"/>
      <c r="N35" s="28"/>
      <c r="O35" s="8"/>
      <c r="P35" s="8"/>
    </row>
    <row r="36" spans="1:24" ht="24.75" customHeight="1" x14ac:dyDescent="0.25">
      <c r="A36" s="8"/>
      <c r="B36" s="27"/>
      <c r="C36" s="27"/>
      <c r="D36" s="28"/>
      <c r="E36" s="29"/>
      <c r="F36" s="8"/>
      <c r="G36" s="8"/>
      <c r="H36" s="28"/>
      <c r="I36" s="28"/>
      <c r="J36" s="28"/>
      <c r="K36" s="28"/>
      <c r="L36" s="28"/>
      <c r="M36" s="28"/>
      <c r="N36" s="28"/>
      <c r="O36" s="8"/>
      <c r="P36" s="8"/>
    </row>
    <row r="37" spans="1:24" s="15" customFormat="1" x14ac:dyDescent="0.25">
      <c r="A37" s="8"/>
      <c r="B37" s="30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8"/>
      <c r="P37" s="8"/>
      <c r="S37" s="49"/>
      <c r="T37" s="49"/>
      <c r="U37" s="49"/>
      <c r="V37" s="49"/>
      <c r="W37" s="49"/>
      <c r="X37" s="49"/>
    </row>
    <row r="38" spans="1:24" s="15" customFormat="1" x14ac:dyDescent="0.25">
      <c r="A38" s="8"/>
      <c r="B38" s="27"/>
      <c r="C38" s="27"/>
      <c r="D38" s="27"/>
      <c r="E38" s="32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S38" s="49"/>
      <c r="T38" s="49"/>
      <c r="U38" s="49"/>
      <c r="V38" s="49"/>
      <c r="W38" s="49"/>
      <c r="X38" s="49"/>
    </row>
    <row r="39" spans="1:24" s="15" customForma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S39" s="49"/>
      <c r="T39" s="49"/>
      <c r="U39" s="49"/>
      <c r="V39" s="49"/>
      <c r="W39" s="49"/>
      <c r="X39" s="49"/>
    </row>
    <row r="40" spans="1:24" s="15" customFormat="1" x14ac:dyDescent="0.25">
      <c r="A40" s="8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8"/>
      <c r="P40" s="8"/>
      <c r="S40" s="49"/>
      <c r="T40" s="49"/>
      <c r="U40" s="49"/>
      <c r="V40" s="49"/>
      <c r="W40" s="49"/>
      <c r="X40" s="49"/>
    </row>
    <row r="41" spans="1:24" s="15" customFormat="1" x14ac:dyDescent="0.25">
      <c r="A41" s="8"/>
      <c r="B41" s="16"/>
      <c r="C41" s="16"/>
      <c r="D41" s="16"/>
      <c r="E41" s="3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S41" s="49"/>
      <c r="T41" s="49"/>
      <c r="U41" s="49"/>
      <c r="V41" s="49"/>
      <c r="W41" s="49"/>
      <c r="X41" s="49"/>
    </row>
    <row r="42" spans="1:24" s="15" customFormat="1" ht="16.5" customHeight="1" x14ac:dyDescent="0.25">
      <c r="A42" s="8"/>
      <c r="B42" s="25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8"/>
      <c r="P42" s="8"/>
      <c r="S42" s="49"/>
      <c r="T42" s="49"/>
      <c r="U42" s="49"/>
      <c r="V42" s="49"/>
      <c r="W42" s="49"/>
      <c r="X42" s="49"/>
    </row>
    <row r="43" spans="1:24" s="15" customFormat="1" x14ac:dyDescent="0.25">
      <c r="A43" s="8"/>
      <c r="B43" s="27"/>
      <c r="C43" s="27"/>
      <c r="D43" s="28"/>
      <c r="E43" s="29"/>
      <c r="F43" s="8"/>
      <c r="G43" s="8"/>
      <c r="H43" s="28"/>
      <c r="I43" s="28"/>
      <c r="J43" s="28"/>
      <c r="K43" s="28"/>
      <c r="L43" s="28"/>
      <c r="M43" s="28"/>
      <c r="N43" s="28"/>
      <c r="O43" s="8"/>
      <c r="P43" s="8"/>
      <c r="S43" s="49"/>
      <c r="T43" s="49"/>
      <c r="U43" s="49"/>
      <c r="V43" s="49"/>
      <c r="W43" s="49"/>
      <c r="X43" s="49"/>
    </row>
    <row r="44" spans="1:24" s="15" customFormat="1" x14ac:dyDescent="0.25">
      <c r="A44" s="8"/>
      <c r="B44" s="27"/>
      <c r="C44" s="27"/>
      <c r="D44" s="28"/>
      <c r="E44" s="29"/>
      <c r="F44" s="8"/>
      <c r="G44" s="8"/>
      <c r="H44" s="28"/>
      <c r="I44" s="28"/>
      <c r="J44" s="28"/>
      <c r="K44" s="28"/>
      <c r="L44" s="28"/>
      <c r="M44" s="28"/>
      <c r="N44" s="28"/>
      <c r="O44" s="8"/>
      <c r="P44" s="8"/>
      <c r="S44" s="49"/>
      <c r="T44" s="49"/>
      <c r="U44" s="49"/>
      <c r="V44" s="49"/>
      <c r="W44" s="49"/>
      <c r="X44" s="49"/>
    </row>
    <row r="45" spans="1:24" s="15" customFormat="1" x14ac:dyDescent="0.25">
      <c r="A45" s="8"/>
      <c r="B45" s="27"/>
      <c r="C45" s="27"/>
      <c r="D45" s="28"/>
      <c r="E45" s="29"/>
      <c r="F45" s="8"/>
      <c r="G45" s="8"/>
      <c r="H45" s="28"/>
      <c r="I45" s="28"/>
      <c r="J45" s="28"/>
      <c r="K45" s="28"/>
      <c r="L45" s="28"/>
      <c r="M45" s="28"/>
      <c r="N45" s="28"/>
      <c r="O45" s="8"/>
      <c r="P45" s="8"/>
      <c r="S45" s="49"/>
      <c r="T45" s="49"/>
      <c r="U45" s="49"/>
      <c r="V45" s="49"/>
      <c r="W45" s="49"/>
      <c r="X45" s="49"/>
    </row>
    <row r="46" spans="1:24" s="15" customFormat="1" x14ac:dyDescent="0.25">
      <c r="A46" s="8"/>
      <c r="B46" s="27"/>
      <c r="C46" s="27"/>
      <c r="D46" s="28"/>
      <c r="E46" s="29"/>
      <c r="F46" s="8"/>
      <c r="G46" s="8"/>
      <c r="H46" s="28"/>
      <c r="I46" s="28"/>
      <c r="J46" s="28"/>
      <c r="K46" s="28"/>
      <c r="L46" s="28"/>
      <c r="M46" s="28"/>
      <c r="N46" s="28"/>
      <c r="O46" s="8"/>
      <c r="P46" s="8"/>
      <c r="S46" s="49"/>
      <c r="T46" s="49"/>
      <c r="U46" s="49"/>
      <c r="V46" s="49"/>
      <c r="W46" s="49"/>
      <c r="X46" s="49"/>
    </row>
    <row r="47" spans="1:24" s="15" customFormat="1" x14ac:dyDescent="0.25">
      <c r="A47" s="8"/>
      <c r="B47" s="27"/>
      <c r="C47" s="27"/>
      <c r="D47" s="28"/>
      <c r="E47" s="29"/>
      <c r="F47" s="8"/>
      <c r="G47" s="8"/>
      <c r="H47" s="28"/>
      <c r="I47" s="28"/>
      <c r="J47" s="28"/>
      <c r="K47" s="28"/>
      <c r="L47" s="28"/>
      <c r="M47" s="28"/>
      <c r="N47" s="28"/>
      <c r="O47" s="8"/>
      <c r="P47" s="8"/>
      <c r="S47" s="49"/>
      <c r="T47" s="49"/>
      <c r="U47" s="49"/>
      <c r="V47" s="49"/>
      <c r="W47" s="49"/>
      <c r="X47" s="49"/>
    </row>
    <row r="48" spans="1:24" s="15" customFormat="1" x14ac:dyDescent="0.25">
      <c r="A48" s="8"/>
      <c r="B48" s="27"/>
      <c r="C48" s="27"/>
      <c r="D48" s="28"/>
      <c r="E48" s="29"/>
      <c r="F48" s="8"/>
      <c r="G48" s="8"/>
      <c r="H48" s="28"/>
      <c r="I48" s="28"/>
      <c r="J48" s="28"/>
      <c r="K48" s="28"/>
      <c r="L48" s="28"/>
      <c r="M48" s="28"/>
      <c r="N48" s="28"/>
      <c r="O48" s="8"/>
      <c r="P48" s="8"/>
      <c r="S48" s="49"/>
      <c r="T48" s="49"/>
      <c r="U48" s="49"/>
      <c r="V48" s="49"/>
      <c r="W48" s="49"/>
      <c r="X48" s="49"/>
    </row>
    <row r="49" spans="1:24" s="15" customFormat="1" x14ac:dyDescent="0.25">
      <c r="A49" s="8"/>
      <c r="B49" s="27"/>
      <c r="C49" s="27"/>
      <c r="D49" s="28"/>
      <c r="E49" s="29"/>
      <c r="F49" s="8"/>
      <c r="G49" s="8"/>
      <c r="H49" s="28"/>
      <c r="I49" s="28"/>
      <c r="J49" s="28"/>
      <c r="K49" s="28"/>
      <c r="L49" s="28"/>
      <c r="M49" s="28"/>
      <c r="N49" s="28"/>
      <c r="O49" s="8"/>
      <c r="P49" s="8"/>
      <c r="S49" s="49"/>
      <c r="T49" s="49"/>
      <c r="U49" s="49"/>
      <c r="V49" s="49"/>
      <c r="W49" s="49"/>
      <c r="X49" s="49"/>
    </row>
    <row r="50" spans="1:24" s="15" customFormat="1" x14ac:dyDescent="0.25">
      <c r="A50" s="8"/>
      <c r="B50" s="27"/>
      <c r="C50" s="27"/>
      <c r="D50" s="28"/>
      <c r="E50" s="29"/>
      <c r="F50" s="8"/>
      <c r="G50" s="8"/>
      <c r="H50" s="28"/>
      <c r="I50" s="28"/>
      <c r="J50" s="28"/>
      <c r="K50" s="28"/>
      <c r="L50" s="28"/>
      <c r="M50" s="28"/>
      <c r="N50" s="28"/>
      <c r="O50" s="8"/>
      <c r="P50" s="8"/>
      <c r="S50" s="49"/>
      <c r="T50" s="49"/>
      <c r="U50" s="49"/>
      <c r="V50" s="49"/>
      <c r="W50" s="49"/>
      <c r="X50" s="49"/>
    </row>
    <row r="51" spans="1:24" s="15" customFormat="1" x14ac:dyDescent="0.25">
      <c r="A51" s="8"/>
      <c r="B51" s="27"/>
      <c r="C51" s="27"/>
      <c r="D51" s="28"/>
      <c r="E51" s="29"/>
      <c r="F51" s="8"/>
      <c r="G51" s="8"/>
      <c r="H51" s="28"/>
      <c r="I51" s="28"/>
      <c r="J51" s="28"/>
      <c r="K51" s="28"/>
      <c r="L51" s="28"/>
      <c r="M51" s="28"/>
      <c r="N51" s="28"/>
      <c r="O51" s="8"/>
      <c r="P51" s="8"/>
      <c r="S51" s="49"/>
      <c r="T51" s="49"/>
      <c r="U51" s="49"/>
      <c r="V51" s="49"/>
      <c r="W51" s="49"/>
      <c r="X51" s="49"/>
    </row>
    <row r="52" spans="1:24" s="15" customFormat="1" x14ac:dyDescent="0.25">
      <c r="A52" s="8"/>
      <c r="B52" s="27"/>
      <c r="C52" s="27"/>
      <c r="D52" s="28"/>
      <c r="E52" s="29"/>
      <c r="F52" s="8"/>
      <c r="G52" s="8"/>
      <c r="H52" s="28"/>
      <c r="I52" s="28"/>
      <c r="J52" s="28"/>
      <c r="K52" s="28"/>
      <c r="L52" s="28"/>
      <c r="M52" s="28"/>
      <c r="N52" s="28"/>
      <c r="O52" s="8"/>
      <c r="P52" s="8"/>
      <c r="S52" s="49"/>
      <c r="T52" s="49"/>
      <c r="U52" s="49"/>
      <c r="V52" s="49"/>
      <c r="W52" s="49"/>
      <c r="X52" s="49"/>
    </row>
    <row r="53" spans="1:24" s="15" customFormat="1" x14ac:dyDescent="0.25">
      <c r="A53" s="8"/>
      <c r="B53" s="27"/>
      <c r="C53" s="27"/>
      <c r="D53" s="28"/>
      <c r="E53" s="29"/>
      <c r="F53" s="8"/>
      <c r="G53" s="8"/>
      <c r="H53" s="28"/>
      <c r="I53" s="28"/>
      <c r="J53" s="28"/>
      <c r="K53" s="28"/>
      <c r="L53" s="28"/>
      <c r="M53" s="28"/>
      <c r="N53" s="28"/>
      <c r="O53" s="8"/>
      <c r="P53" s="8"/>
      <c r="S53" s="49"/>
      <c r="T53" s="49"/>
      <c r="U53" s="49"/>
      <c r="V53" s="49"/>
      <c r="W53" s="49"/>
      <c r="X53" s="49"/>
    </row>
  </sheetData>
  <mergeCells count="2">
    <mergeCell ref="B6:O6"/>
    <mergeCell ref="B8:O8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Pro,Negrita"Año 2023 |&amp;P</oddFooter>
  </headerFooter>
  <ignoredErrors>
    <ignoredError sqref="C18:N18" evalErro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U57"/>
  <sheetViews>
    <sheetView zoomScaleNormal="100" workbookViewId="0"/>
  </sheetViews>
  <sheetFormatPr baseColWidth="10" defaultColWidth="8.7109375" defaultRowHeight="14.25" x14ac:dyDescent="0.25"/>
  <cols>
    <col min="1" max="1" width="5.28515625" style="15" customWidth="1"/>
    <col min="2" max="2" width="7.85546875" style="15" customWidth="1"/>
    <col min="3" max="3" width="15.28515625" style="15" customWidth="1"/>
    <col min="4" max="4" width="8.5703125" style="15" customWidth="1"/>
    <col min="5" max="5" width="5.42578125" style="15" customWidth="1"/>
    <col min="6" max="6" width="6.85546875" style="15" customWidth="1"/>
    <col min="7" max="7" width="7.28515625" style="15" customWidth="1"/>
    <col min="8" max="8" width="2.42578125" style="15" customWidth="1"/>
    <col min="9" max="9" width="12.85546875" style="90" customWidth="1"/>
    <col min="10" max="10" width="3.5703125" style="15" customWidth="1"/>
    <col min="11" max="11" width="18" style="90" customWidth="1"/>
    <col min="12" max="12" width="5.28515625" style="15" customWidth="1"/>
    <col min="13" max="16384" width="8.7109375" style="15"/>
  </cols>
  <sheetData>
    <row r="1" spans="1:255" ht="18.75" customHeight="1" x14ac:dyDescent="0.25">
      <c r="A1" s="8"/>
      <c r="B1" s="8"/>
      <c r="C1" s="8"/>
      <c r="D1" s="8"/>
      <c r="E1" s="8"/>
      <c r="F1" s="8"/>
      <c r="G1" s="8"/>
      <c r="H1" s="8"/>
      <c r="I1" s="73"/>
      <c r="J1" s="8"/>
      <c r="K1" s="73"/>
      <c r="L1" s="8"/>
    </row>
    <row r="2" spans="1:255" ht="21.75" customHeight="1" x14ac:dyDescent="0.25">
      <c r="A2" s="8"/>
      <c r="B2" s="8"/>
      <c r="C2" s="8"/>
      <c r="D2" s="8"/>
      <c r="E2" s="8"/>
      <c r="F2" s="8"/>
      <c r="G2" s="8"/>
      <c r="H2" s="8"/>
      <c r="I2" s="73"/>
      <c r="J2" s="8"/>
      <c r="K2" s="73"/>
      <c r="L2" s="8"/>
    </row>
    <row r="3" spans="1:255" ht="15.75" customHeight="1" x14ac:dyDescent="0.25">
      <c r="A3" s="8"/>
      <c r="B3" s="8"/>
      <c r="C3" s="8"/>
      <c r="D3" s="8"/>
      <c r="E3" s="8"/>
      <c r="F3" s="8"/>
      <c r="G3" s="8"/>
      <c r="H3" s="8"/>
      <c r="I3" s="73"/>
      <c r="J3" s="8"/>
      <c r="K3" s="73"/>
      <c r="L3" s="8"/>
    </row>
    <row r="4" spans="1:255" ht="15.75" customHeight="1" x14ac:dyDescent="0.25">
      <c r="A4" s="8"/>
      <c r="B4" s="8"/>
      <c r="C4" s="8"/>
      <c r="D4" s="8"/>
      <c r="E4" s="8"/>
      <c r="F4" s="8"/>
      <c r="G4" s="8"/>
      <c r="H4" s="8"/>
      <c r="I4" s="73"/>
      <c r="J4" s="8"/>
      <c r="K4" s="73"/>
      <c r="L4" s="8"/>
    </row>
    <row r="5" spans="1:255" x14ac:dyDescent="0.25">
      <c r="A5" s="8"/>
      <c r="B5" s="8"/>
      <c r="C5" s="8"/>
      <c r="D5" s="8"/>
      <c r="E5" s="8"/>
      <c r="F5" s="8"/>
      <c r="G5" s="8"/>
      <c r="H5" s="8"/>
      <c r="I5" s="73"/>
      <c r="J5" s="8"/>
      <c r="K5" s="73"/>
      <c r="L5" s="8"/>
    </row>
    <row r="6" spans="1:255" ht="3.75" customHeight="1" x14ac:dyDescent="0.25">
      <c r="A6" s="8"/>
      <c r="B6" s="8"/>
      <c r="C6" s="8"/>
      <c r="D6" s="8"/>
      <c r="E6" s="8"/>
      <c r="F6" s="8"/>
      <c r="G6" s="8"/>
      <c r="H6" s="8"/>
      <c r="I6" s="73"/>
      <c r="J6" s="8"/>
      <c r="K6" s="73"/>
      <c r="L6" s="8"/>
    </row>
    <row r="7" spans="1:255" x14ac:dyDescent="0.25">
      <c r="A7" s="8"/>
      <c r="B7" s="154" t="s">
        <v>5</v>
      </c>
      <c r="C7" s="154"/>
      <c r="D7" s="154"/>
      <c r="E7" s="154"/>
      <c r="F7" s="154"/>
      <c r="G7" s="154"/>
      <c r="H7" s="154"/>
      <c r="I7" s="154"/>
      <c r="J7" s="154"/>
      <c r="K7" s="154"/>
      <c r="L7" s="8"/>
    </row>
    <row r="8" spans="1:255" x14ac:dyDescent="0.25">
      <c r="A8" s="8"/>
      <c r="B8" s="14" t="s">
        <v>108</v>
      </c>
      <c r="C8" s="13"/>
      <c r="D8" s="13"/>
      <c r="E8" s="13"/>
      <c r="F8" s="13"/>
      <c r="G8" s="13"/>
      <c r="H8" s="13"/>
      <c r="I8" s="74"/>
      <c r="J8" s="13"/>
      <c r="K8" s="74"/>
      <c r="L8" s="8"/>
    </row>
    <row r="9" spans="1:255" x14ac:dyDescent="0.25">
      <c r="A9" s="86"/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8"/>
    </row>
    <row r="10" spans="1:255" x14ac:dyDescent="0.25">
      <c r="A10" s="86"/>
      <c r="B10" s="86"/>
      <c r="C10" s="86"/>
      <c r="D10" s="86"/>
      <c r="E10" s="86"/>
      <c r="F10" s="86"/>
      <c r="G10" s="86"/>
      <c r="H10" s="86"/>
      <c r="I10" s="151"/>
      <c r="J10" s="86"/>
      <c r="K10" s="151"/>
      <c r="L10" s="8"/>
    </row>
    <row r="11" spans="1:255" s="89" customFormat="1" x14ac:dyDescent="0.25">
      <c r="A11" s="86"/>
      <c r="B11" s="152" t="s">
        <v>40</v>
      </c>
      <c r="C11" s="86"/>
      <c r="D11" s="86"/>
      <c r="E11" s="86"/>
      <c r="F11" s="86"/>
      <c r="G11" s="86"/>
      <c r="H11" s="86"/>
      <c r="I11" s="151"/>
      <c r="J11" s="86"/>
      <c r="K11" s="151"/>
      <c r="L11" s="86"/>
    </row>
    <row r="12" spans="1:255" s="89" customFormat="1" ht="6" customHeight="1" x14ac:dyDescent="0.25">
      <c r="A12" s="86"/>
      <c r="B12" s="86"/>
      <c r="C12" s="86"/>
      <c r="D12" s="86"/>
      <c r="E12" s="86"/>
      <c r="F12" s="86"/>
      <c r="G12" s="86"/>
      <c r="H12" s="86"/>
      <c r="I12" s="151"/>
      <c r="J12" s="86"/>
      <c r="K12" s="151"/>
      <c r="L12" s="86"/>
    </row>
    <row r="13" spans="1:255" s="78" customFormat="1" ht="15.75" customHeight="1" thickBot="1" x14ac:dyDescent="0.3">
      <c r="A13" s="75"/>
      <c r="B13" s="76" t="s">
        <v>64</v>
      </c>
      <c r="C13" s="76"/>
      <c r="D13" s="76"/>
      <c r="E13" s="76"/>
      <c r="F13" s="76"/>
      <c r="G13" s="76"/>
      <c r="H13" s="76"/>
      <c r="I13" s="77" t="s">
        <v>41</v>
      </c>
      <c r="J13" s="76"/>
      <c r="K13" s="77" t="s">
        <v>42</v>
      </c>
      <c r="L13" s="75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</row>
    <row r="14" spans="1:255" s="78" customFormat="1" ht="15.75" customHeight="1" x14ac:dyDescent="0.25">
      <c r="A14" s="75"/>
      <c r="B14" s="145" t="s">
        <v>62</v>
      </c>
      <c r="C14" s="145"/>
      <c r="D14" s="145"/>
      <c r="E14" s="145"/>
      <c r="F14" s="145"/>
      <c r="G14" s="145"/>
      <c r="H14" s="145"/>
      <c r="I14" s="146" t="s">
        <v>72</v>
      </c>
      <c r="J14" s="145"/>
      <c r="K14" s="147">
        <v>1606</v>
      </c>
      <c r="L14" s="75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</row>
    <row r="15" spans="1:255" s="78" customFormat="1" ht="15.75" customHeight="1" x14ac:dyDescent="0.25">
      <c r="A15" s="75"/>
      <c r="B15" s="79" t="s">
        <v>73</v>
      </c>
      <c r="C15" s="79"/>
      <c r="D15" s="79"/>
      <c r="E15" s="79"/>
      <c r="F15" s="79"/>
      <c r="G15" s="79"/>
      <c r="H15" s="79"/>
      <c r="I15" s="81" t="s">
        <v>74</v>
      </c>
      <c r="J15" s="79"/>
      <c r="K15" s="82">
        <v>4667</v>
      </c>
      <c r="L15" s="75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</row>
    <row r="16" spans="1:255" s="78" customFormat="1" ht="15.75" customHeight="1" x14ac:dyDescent="0.25">
      <c r="A16" s="75"/>
      <c r="B16" s="79" t="s">
        <v>75</v>
      </c>
      <c r="C16" s="79"/>
      <c r="D16" s="79"/>
      <c r="E16" s="79"/>
      <c r="F16" s="79"/>
      <c r="G16" s="79"/>
      <c r="H16" s="79"/>
      <c r="I16" s="81" t="s">
        <v>76</v>
      </c>
      <c r="J16" s="79"/>
      <c r="K16" s="82">
        <v>2684</v>
      </c>
      <c r="L16" s="75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</row>
    <row r="17" spans="1:255" s="78" customFormat="1" ht="15.75" customHeight="1" x14ac:dyDescent="0.25">
      <c r="A17" s="75"/>
      <c r="B17" s="79" t="s">
        <v>77</v>
      </c>
      <c r="C17" s="79"/>
      <c r="D17" s="79"/>
      <c r="E17" s="79"/>
      <c r="F17" s="79"/>
      <c r="G17" s="79"/>
      <c r="H17" s="79"/>
      <c r="I17" s="81" t="s">
        <v>78</v>
      </c>
      <c r="J17" s="79"/>
      <c r="K17" s="82">
        <v>2462</v>
      </c>
      <c r="L17" s="75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</row>
    <row r="18" spans="1:255" s="78" customFormat="1" ht="15.75" customHeight="1" x14ac:dyDescent="0.25">
      <c r="A18" s="75"/>
      <c r="B18" s="79" t="s">
        <v>109</v>
      </c>
      <c r="C18" s="79"/>
      <c r="D18" s="79"/>
      <c r="E18" s="79"/>
      <c r="F18" s="79"/>
      <c r="G18" s="79"/>
      <c r="H18" s="79"/>
      <c r="I18" s="81" t="s">
        <v>110</v>
      </c>
      <c r="J18" s="79"/>
      <c r="K18" s="82">
        <v>2933</v>
      </c>
      <c r="L18" s="75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</row>
    <row r="19" spans="1:255" s="78" customFormat="1" ht="15.75" customHeight="1" x14ac:dyDescent="0.25">
      <c r="A19" s="75"/>
      <c r="B19" s="79"/>
      <c r="C19" s="79"/>
      <c r="D19" s="79"/>
      <c r="E19" s="79"/>
      <c r="F19" s="79"/>
      <c r="G19" s="79"/>
      <c r="H19" s="79"/>
      <c r="I19" s="81"/>
      <c r="J19" s="79"/>
      <c r="K19" s="82"/>
      <c r="L19" s="75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</row>
    <row r="20" spans="1:255" s="78" customFormat="1" ht="15.75" customHeight="1" thickBot="1" x14ac:dyDescent="0.3">
      <c r="A20" s="75"/>
      <c r="B20" s="76" t="s">
        <v>83</v>
      </c>
      <c r="C20" s="76"/>
      <c r="D20" s="76"/>
      <c r="E20" s="76"/>
      <c r="F20" s="76"/>
      <c r="G20" s="76"/>
      <c r="H20" s="76"/>
      <c r="I20" s="77" t="s">
        <v>41</v>
      </c>
      <c r="J20" s="76"/>
      <c r="K20" s="77" t="s">
        <v>42</v>
      </c>
      <c r="L20" s="75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</row>
    <row r="21" spans="1:255" s="89" customFormat="1" x14ac:dyDescent="0.25">
      <c r="A21" s="86"/>
      <c r="B21" s="145" t="s">
        <v>84</v>
      </c>
      <c r="C21" s="79"/>
      <c r="D21" s="86"/>
      <c r="E21" s="86"/>
      <c r="F21" s="86"/>
      <c r="G21" s="86"/>
      <c r="H21" s="86"/>
      <c r="I21" s="153">
        <v>45051</v>
      </c>
      <c r="J21" s="86"/>
      <c r="K21" s="151">
        <v>39</v>
      </c>
      <c r="L21" s="86"/>
    </row>
    <row r="22" spans="1:255" s="89" customFormat="1" x14ac:dyDescent="0.25">
      <c r="A22" s="86"/>
      <c r="B22" s="79" t="s">
        <v>85</v>
      </c>
      <c r="C22" s="79"/>
      <c r="D22" s="79"/>
      <c r="E22" s="79"/>
      <c r="F22" s="79"/>
      <c r="G22" s="79"/>
      <c r="H22" s="79"/>
      <c r="I22" s="85">
        <v>45095</v>
      </c>
      <c r="J22" s="79"/>
      <c r="K22" s="81">
        <v>225</v>
      </c>
      <c r="L22" s="86"/>
    </row>
    <row r="23" spans="1:255" s="89" customFormat="1" x14ac:dyDescent="0.25">
      <c r="A23" s="86"/>
      <c r="B23" s="79" t="s">
        <v>86</v>
      </c>
      <c r="C23" s="79"/>
      <c r="D23" s="79"/>
      <c r="E23" s="79"/>
      <c r="F23" s="79"/>
      <c r="G23" s="79"/>
      <c r="H23" s="79"/>
      <c r="I23" s="85">
        <v>45107</v>
      </c>
      <c r="J23" s="79"/>
      <c r="K23" s="81">
        <v>156</v>
      </c>
      <c r="L23" s="79"/>
    </row>
    <row r="24" spans="1:255" s="89" customFormat="1" ht="15" customHeight="1" x14ac:dyDescent="0.25">
      <c r="A24" s="86"/>
      <c r="B24" s="79" t="s">
        <v>113</v>
      </c>
      <c r="C24" s="86"/>
      <c r="D24" s="86"/>
      <c r="E24" s="86"/>
      <c r="F24" s="86"/>
      <c r="G24" s="86"/>
      <c r="H24" s="86"/>
      <c r="I24" s="85" t="s">
        <v>114</v>
      </c>
      <c r="J24" s="86"/>
      <c r="K24" s="87">
        <v>279</v>
      </c>
      <c r="L24" s="86"/>
    </row>
    <row r="25" spans="1:255" s="89" customFormat="1" ht="15" customHeight="1" x14ac:dyDescent="0.25">
      <c r="A25" s="86"/>
      <c r="B25" s="79" t="s">
        <v>115</v>
      </c>
      <c r="C25" s="86"/>
      <c r="D25" s="86"/>
      <c r="E25" s="86"/>
      <c r="F25" s="86"/>
      <c r="G25" s="86"/>
      <c r="H25" s="86"/>
      <c r="I25" s="85">
        <v>45276</v>
      </c>
      <c r="J25" s="86"/>
      <c r="K25" s="87">
        <v>115</v>
      </c>
      <c r="L25" s="86"/>
    </row>
    <row r="26" spans="1:255" s="89" customFormat="1" ht="15" customHeight="1" x14ac:dyDescent="0.25">
      <c r="A26" s="86"/>
      <c r="B26" s="79"/>
      <c r="C26" s="88"/>
      <c r="D26" s="88"/>
      <c r="E26" s="88"/>
      <c r="F26" s="88"/>
      <c r="G26" s="88"/>
      <c r="H26" s="88"/>
      <c r="I26" s="85"/>
      <c r="J26" s="88"/>
      <c r="K26" s="87"/>
      <c r="L26" s="86"/>
    </row>
    <row r="27" spans="1:255" s="78" customFormat="1" ht="15.75" customHeight="1" thickBot="1" x14ac:dyDescent="0.3">
      <c r="A27" s="75"/>
      <c r="B27" s="76" t="s">
        <v>43</v>
      </c>
      <c r="C27" s="76"/>
      <c r="D27" s="76"/>
      <c r="E27" s="76"/>
      <c r="F27" s="76"/>
      <c r="G27" s="76"/>
      <c r="H27" s="76"/>
      <c r="I27" s="77" t="s">
        <v>41</v>
      </c>
      <c r="J27" s="76"/>
      <c r="K27" s="77" t="s">
        <v>42</v>
      </c>
      <c r="L27" s="75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  <c r="IR27" s="89"/>
      <c r="IS27" s="89"/>
      <c r="IT27" s="89"/>
      <c r="IU27" s="89"/>
    </row>
    <row r="28" spans="1:255" s="89" customFormat="1" x14ac:dyDescent="0.25">
      <c r="A28" s="86"/>
      <c r="B28" s="145" t="s">
        <v>80</v>
      </c>
      <c r="C28" s="79"/>
      <c r="D28" s="86"/>
      <c r="E28" s="86"/>
      <c r="F28" s="86"/>
      <c r="G28" s="86"/>
      <c r="H28" s="86"/>
      <c r="I28" s="151" t="s">
        <v>81</v>
      </c>
      <c r="J28" s="86"/>
      <c r="K28" s="151">
        <v>100</v>
      </c>
      <c r="L28" s="86"/>
    </row>
    <row r="29" spans="1:255" s="89" customFormat="1" x14ac:dyDescent="0.25">
      <c r="A29" s="86"/>
      <c r="B29" s="79" t="s">
        <v>82</v>
      </c>
      <c r="C29" s="79"/>
      <c r="D29" s="79"/>
      <c r="E29" s="79"/>
      <c r="F29" s="79"/>
      <c r="G29" s="79"/>
      <c r="H29" s="79"/>
      <c r="I29" s="85">
        <v>44975</v>
      </c>
      <c r="J29" s="79"/>
      <c r="K29" s="81">
        <v>83</v>
      </c>
      <c r="L29" s="86"/>
    </row>
    <row r="30" spans="1:255" s="89" customFormat="1" x14ac:dyDescent="0.25">
      <c r="A30" s="86"/>
      <c r="B30" s="79"/>
      <c r="C30" s="86"/>
      <c r="D30" s="86"/>
      <c r="E30" s="86"/>
      <c r="F30" s="86"/>
      <c r="G30" s="86"/>
      <c r="H30" s="86"/>
      <c r="I30" s="85"/>
      <c r="J30" s="86"/>
      <c r="K30" s="82"/>
      <c r="L30" s="86"/>
    </row>
    <row r="31" spans="1:255" s="89" customFormat="1" x14ac:dyDescent="0.25">
      <c r="A31" s="86"/>
      <c r="B31" s="79"/>
      <c r="C31" s="86"/>
      <c r="D31" s="86"/>
      <c r="E31" s="86"/>
      <c r="F31" s="86"/>
      <c r="G31" s="86"/>
      <c r="H31" s="86"/>
      <c r="I31" s="85"/>
      <c r="J31" s="86"/>
      <c r="K31" s="82"/>
      <c r="L31" s="86"/>
    </row>
    <row r="32" spans="1:255" s="89" customFormat="1" x14ac:dyDescent="0.25">
      <c r="A32" s="86"/>
      <c r="B32" s="79"/>
      <c r="C32" s="86"/>
      <c r="D32" s="86"/>
      <c r="E32" s="86"/>
      <c r="F32" s="86"/>
      <c r="G32" s="86"/>
      <c r="H32" s="86"/>
      <c r="I32" s="85"/>
      <c r="J32" s="86"/>
      <c r="K32" s="82"/>
      <c r="L32" s="86"/>
    </row>
    <row r="33" spans="1:12" s="89" customFormat="1" x14ac:dyDescent="0.25">
      <c r="A33" s="86"/>
      <c r="B33" s="79"/>
      <c r="C33" s="86"/>
      <c r="D33" s="86"/>
      <c r="E33" s="86"/>
      <c r="F33" s="86"/>
      <c r="G33" s="86"/>
      <c r="H33" s="86"/>
      <c r="I33" s="85"/>
      <c r="J33" s="86"/>
      <c r="K33" s="81"/>
      <c r="L33" s="86"/>
    </row>
    <row r="34" spans="1:12" s="89" customFormat="1" x14ac:dyDescent="0.25">
      <c r="A34" s="86"/>
      <c r="B34" s="79"/>
      <c r="C34" s="79"/>
      <c r="D34" s="79"/>
      <c r="E34" s="79"/>
      <c r="F34" s="79"/>
      <c r="G34" s="79"/>
      <c r="H34" s="79"/>
      <c r="I34" s="81"/>
      <c r="J34" s="79"/>
      <c r="K34" s="81"/>
      <c r="L34" s="86"/>
    </row>
    <row r="35" spans="1:12" s="89" customFormat="1" ht="15" customHeight="1" x14ac:dyDescent="0.25">
      <c r="A35" s="86"/>
      <c r="B35" s="79"/>
      <c r="C35" s="86"/>
      <c r="D35" s="86"/>
      <c r="E35" s="86"/>
      <c r="F35" s="86"/>
      <c r="G35" s="86"/>
      <c r="H35" s="86"/>
      <c r="I35" s="85"/>
      <c r="J35" s="86"/>
      <c r="K35" s="81"/>
      <c r="L35" s="86"/>
    </row>
    <row r="36" spans="1:12" s="89" customFormat="1" x14ac:dyDescent="0.25">
      <c r="A36" s="86"/>
      <c r="B36" s="79"/>
      <c r="C36" s="86"/>
      <c r="D36" s="86"/>
      <c r="E36" s="86"/>
      <c r="F36" s="86"/>
      <c r="G36" s="86"/>
      <c r="H36" s="86"/>
      <c r="I36" s="85"/>
      <c r="J36" s="86"/>
      <c r="K36" s="87"/>
      <c r="L36" s="86"/>
    </row>
    <row r="37" spans="1:12" s="83" customFormat="1" x14ac:dyDescent="0.25">
      <c r="A37" s="84"/>
      <c r="B37" s="79"/>
      <c r="C37" s="84"/>
      <c r="D37" s="84"/>
      <c r="E37" s="84"/>
      <c r="F37" s="84"/>
      <c r="G37" s="84"/>
      <c r="H37" s="84"/>
      <c r="I37" s="85"/>
      <c r="J37" s="84"/>
      <c r="K37" s="87"/>
      <c r="L37" s="84"/>
    </row>
    <row r="38" spans="1:12" s="83" customFormat="1" x14ac:dyDescent="0.25">
      <c r="A38" s="80"/>
      <c r="B38" s="79"/>
      <c r="C38" s="80"/>
      <c r="D38" s="80"/>
      <c r="E38" s="80"/>
      <c r="F38" s="80"/>
      <c r="G38" s="80"/>
      <c r="H38" s="80"/>
      <c r="I38" s="85"/>
      <c r="J38" s="80"/>
      <c r="K38" s="81"/>
      <c r="L38" s="80"/>
    </row>
    <row r="39" spans="1:12" s="83" customFormat="1" x14ac:dyDescent="0.25">
      <c r="A39" s="80"/>
      <c r="B39" s="79"/>
      <c r="C39" s="80"/>
      <c r="D39" s="80"/>
      <c r="E39" s="80"/>
      <c r="F39" s="80"/>
      <c r="G39" s="80"/>
      <c r="H39" s="80"/>
      <c r="I39" s="85"/>
      <c r="J39" s="80"/>
      <c r="K39" s="81"/>
      <c r="L39" s="80"/>
    </row>
    <row r="40" spans="1:12" s="89" customFormat="1" x14ac:dyDescent="0.25">
      <c r="A40" s="79"/>
      <c r="B40" s="79"/>
      <c r="C40" s="79"/>
      <c r="D40" s="79"/>
      <c r="E40" s="79"/>
      <c r="F40" s="79"/>
      <c r="G40" s="79"/>
      <c r="H40" s="79"/>
      <c r="I40" s="81"/>
      <c r="J40" s="79"/>
      <c r="K40" s="81"/>
      <c r="L40" s="79"/>
    </row>
    <row r="41" spans="1:12" s="89" customFormat="1" x14ac:dyDescent="0.25">
      <c r="A41" s="79"/>
      <c r="B41" s="79"/>
      <c r="C41" s="79"/>
      <c r="D41" s="79"/>
      <c r="E41" s="79"/>
      <c r="F41" s="79"/>
      <c r="G41" s="79"/>
      <c r="H41" s="79"/>
      <c r="I41" s="81"/>
      <c r="J41" s="79"/>
      <c r="K41" s="81"/>
      <c r="L41" s="79"/>
    </row>
    <row r="42" spans="1:12" s="89" customFormat="1" x14ac:dyDescent="0.25">
      <c r="A42" s="79"/>
      <c r="B42" s="79"/>
      <c r="C42" s="79"/>
      <c r="D42" s="79"/>
      <c r="E42" s="79"/>
      <c r="F42" s="79"/>
      <c r="G42" s="79"/>
      <c r="H42" s="79"/>
      <c r="I42" s="81"/>
      <c r="J42" s="79"/>
      <c r="K42" s="81"/>
      <c r="L42" s="79"/>
    </row>
    <row r="43" spans="1:12" s="89" customFormat="1" x14ac:dyDescent="0.25">
      <c r="A43" s="79"/>
      <c r="B43" s="79"/>
      <c r="C43" s="79"/>
      <c r="D43" s="79"/>
      <c r="E43" s="79"/>
      <c r="F43" s="79"/>
      <c r="G43" s="79"/>
      <c r="H43" s="79"/>
      <c r="I43" s="81"/>
      <c r="J43" s="79"/>
      <c r="K43" s="81"/>
      <c r="L43" s="79"/>
    </row>
    <row r="44" spans="1:12" s="89" customFormat="1" x14ac:dyDescent="0.25">
      <c r="A44" s="79"/>
      <c r="B44" s="79"/>
      <c r="C44" s="79"/>
      <c r="D44" s="79"/>
      <c r="E44" s="79"/>
      <c r="F44" s="79"/>
      <c r="G44" s="79"/>
      <c r="H44" s="79"/>
      <c r="I44" s="81"/>
      <c r="J44" s="79"/>
      <c r="K44" s="81"/>
      <c r="L44" s="79"/>
    </row>
    <row r="45" spans="1:12" s="89" customFormat="1" x14ac:dyDescent="0.25">
      <c r="A45" s="79"/>
      <c r="B45" s="79"/>
      <c r="C45" s="79"/>
      <c r="D45" s="79"/>
      <c r="E45" s="79"/>
      <c r="F45" s="79"/>
      <c r="G45" s="79"/>
      <c r="H45" s="79"/>
      <c r="I45" s="81"/>
      <c r="J45" s="79"/>
      <c r="K45" s="81"/>
      <c r="L45" s="79"/>
    </row>
    <row r="46" spans="1:12" s="89" customFormat="1" x14ac:dyDescent="0.25">
      <c r="A46" s="79"/>
      <c r="B46" s="79"/>
      <c r="C46" s="79"/>
      <c r="D46" s="79"/>
      <c r="E46" s="79"/>
      <c r="F46" s="79"/>
      <c r="G46" s="79"/>
      <c r="H46" s="79"/>
      <c r="I46" s="81"/>
      <c r="J46" s="79"/>
      <c r="K46" s="81"/>
      <c r="L46" s="79"/>
    </row>
    <row r="47" spans="1:12" s="89" customFormat="1" x14ac:dyDescent="0.25">
      <c r="A47" s="79"/>
      <c r="B47" s="79"/>
      <c r="C47" s="79"/>
      <c r="D47" s="79"/>
      <c r="E47" s="79"/>
      <c r="F47" s="79"/>
      <c r="G47" s="79"/>
      <c r="H47" s="79"/>
      <c r="I47" s="81"/>
      <c r="J47" s="79"/>
      <c r="K47" s="81"/>
      <c r="L47" s="79"/>
    </row>
    <row r="48" spans="1:12" s="89" customFormat="1" x14ac:dyDescent="0.25">
      <c r="A48" s="79"/>
      <c r="B48" s="79"/>
      <c r="C48" s="79"/>
      <c r="D48" s="79"/>
      <c r="E48" s="79"/>
      <c r="F48" s="79"/>
      <c r="G48" s="79"/>
      <c r="H48" s="79"/>
      <c r="I48" s="81"/>
      <c r="J48" s="79"/>
      <c r="K48" s="81"/>
      <c r="L48" s="79"/>
    </row>
    <row r="49" spans="1:12" s="89" customFormat="1" x14ac:dyDescent="0.25">
      <c r="A49" s="79"/>
      <c r="B49" s="79"/>
      <c r="C49" s="79"/>
      <c r="D49" s="79"/>
      <c r="E49" s="79"/>
      <c r="F49" s="79"/>
      <c r="G49" s="79"/>
      <c r="H49" s="79"/>
      <c r="I49" s="81"/>
      <c r="J49" s="79"/>
      <c r="K49" s="81"/>
      <c r="L49" s="79"/>
    </row>
    <row r="50" spans="1:12" s="89" customFormat="1" x14ac:dyDescent="0.25">
      <c r="A50" s="79"/>
      <c r="B50" s="79"/>
      <c r="C50" s="79"/>
      <c r="D50" s="79"/>
      <c r="E50" s="79"/>
      <c r="F50" s="79"/>
      <c r="G50" s="79"/>
      <c r="H50" s="79"/>
      <c r="I50" s="81"/>
      <c r="J50" s="79"/>
      <c r="K50" s="81"/>
      <c r="L50" s="79"/>
    </row>
    <row r="51" spans="1:12" s="83" customFormat="1" x14ac:dyDescent="0.25">
      <c r="A51" s="80"/>
      <c r="B51" s="79"/>
      <c r="C51" s="79"/>
      <c r="D51" s="79"/>
      <c r="E51" s="79"/>
      <c r="F51" s="79"/>
      <c r="G51" s="79"/>
      <c r="H51" s="79"/>
      <c r="I51" s="81"/>
      <c r="J51" s="79"/>
      <c r="K51" s="81"/>
      <c r="L51" s="80"/>
    </row>
    <row r="52" spans="1:12" s="83" customFormat="1" x14ac:dyDescent="0.25">
      <c r="A52" s="80"/>
      <c r="B52" s="79"/>
      <c r="C52" s="79"/>
      <c r="D52" s="79"/>
      <c r="E52" s="79"/>
      <c r="F52" s="79"/>
      <c r="G52" s="79"/>
      <c r="H52" s="79"/>
      <c r="I52" s="81"/>
      <c r="J52" s="79"/>
      <c r="K52" s="81"/>
      <c r="L52" s="80"/>
    </row>
    <row r="53" spans="1:12" x14ac:dyDescent="0.25">
      <c r="A53" s="79"/>
      <c r="B53" s="79"/>
      <c r="C53" s="79"/>
      <c r="D53" s="79"/>
      <c r="E53" s="79"/>
      <c r="F53" s="79"/>
      <c r="G53" s="79"/>
      <c r="H53" s="79"/>
      <c r="I53" s="81"/>
      <c r="J53" s="79"/>
      <c r="K53" s="81"/>
      <c r="L53" s="79"/>
    </row>
    <row r="54" spans="1:12" x14ac:dyDescent="0.25">
      <c r="A54" s="79"/>
      <c r="B54" s="79"/>
      <c r="C54" s="79"/>
      <c r="D54" s="79"/>
      <c r="E54" s="79"/>
      <c r="F54" s="79"/>
      <c r="G54" s="79"/>
      <c r="H54" s="79"/>
      <c r="I54" s="81"/>
      <c r="J54" s="79"/>
      <c r="K54" s="81"/>
      <c r="L54" s="79"/>
    </row>
    <row r="55" spans="1:12" x14ac:dyDescent="0.25">
      <c r="A55" s="79"/>
      <c r="B55" s="79" t="s">
        <v>79</v>
      </c>
      <c r="C55" s="79"/>
      <c r="D55" s="79"/>
      <c r="E55" s="79"/>
      <c r="F55" s="79"/>
      <c r="G55" s="79"/>
      <c r="H55" s="79"/>
      <c r="I55" s="81"/>
      <c r="J55" s="79"/>
      <c r="K55" s="81"/>
      <c r="L55" s="79"/>
    </row>
    <row r="56" spans="1:12" x14ac:dyDescent="0.25">
      <c r="A56" s="79"/>
      <c r="B56" s="79"/>
      <c r="C56" s="79"/>
      <c r="D56" s="79"/>
      <c r="E56" s="79"/>
      <c r="F56" s="79"/>
      <c r="G56" s="79"/>
      <c r="H56" s="79"/>
      <c r="I56" s="81"/>
      <c r="J56" s="79"/>
      <c r="K56" s="81"/>
      <c r="L56" s="79"/>
    </row>
    <row r="57" spans="1:12" x14ac:dyDescent="0.25">
      <c r="A57" s="79"/>
      <c r="B57" s="79"/>
      <c r="C57" s="79"/>
      <c r="D57" s="79"/>
      <c r="E57" s="79"/>
      <c r="F57" s="79"/>
      <c r="G57" s="79"/>
      <c r="H57" s="79"/>
      <c r="I57" s="81"/>
      <c r="J57" s="79"/>
      <c r="K57" s="81"/>
      <c r="L57" s="79"/>
    </row>
  </sheetData>
  <mergeCells count="2">
    <mergeCell ref="B7:K7"/>
    <mergeCell ref="B9:K9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Pro,Negrita"Año 2023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Portada</vt:lpstr>
      <vt:lpstr>Índice</vt:lpstr>
      <vt:lpstr>P3</vt:lpstr>
      <vt:lpstr>P4</vt:lpstr>
      <vt:lpstr>P5</vt:lpstr>
      <vt:lpstr>P6</vt:lpstr>
      <vt:lpstr>P7</vt:lpstr>
      <vt:lpstr>P8</vt:lpstr>
      <vt:lpstr>Anexo actividades</vt:lpstr>
      <vt:lpstr>'Anexo actividades'!Área_de_impresión</vt:lpstr>
      <vt:lpstr>Índice!Área_de_impresión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'P8'!Área_de_impresión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2024-03-06T08:02:52Z</dcterms:modified>
</cp:coreProperties>
</file>